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g Center" sheetId="1" r:id="rId1"/>
  </sheets>
  <externalReferences>
    <externalReference r:id="rId4"/>
  </externalReferences>
  <definedNames>
    <definedName name="_xlnm.Print_Area" localSheetId="0">'Ag Center'!$A$1:$M$64</definedName>
  </definedNames>
  <calcPr fullCalcOnLoad="1"/>
</workbook>
</file>

<file path=xl/sharedStrings.xml><?xml version="1.0" encoding="utf-8"?>
<sst xmlns="http://schemas.openxmlformats.org/spreadsheetml/2006/main" count="50" uniqueCount="49">
  <si>
    <t>LSU AGRICULTURAL CENTER</t>
  </si>
  <si>
    <t>revised 9/17/07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</si>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</sst>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18" fillId="0" borderId="0" xfId="42" applyNumberFormat="1" applyFont="1" applyAlignment="1">
      <alignment/>
    </xf>
    <xf numFmtId="164" fontId="18" fillId="33" borderId="0" xfId="42" applyNumberFormat="1" applyFont="1" applyFill="1" applyBorder="1" applyAlignment="1">
      <alignment/>
    </xf>
    <xf numFmtId="164" fontId="19" fillId="33" borderId="0" xfId="42" applyNumberFormat="1" applyFont="1" applyFill="1" applyBorder="1" applyAlignment="1">
      <alignment/>
    </xf>
    <xf numFmtId="164" fontId="21" fillId="0" borderId="0" xfId="42" applyNumberFormat="1" applyFont="1" applyAlignment="1">
      <alignment/>
    </xf>
    <xf numFmtId="164" fontId="40" fillId="0" borderId="0" xfId="42" applyNumberFormat="1" applyFont="1" applyFill="1" applyBorder="1" applyAlignment="1">
      <alignment/>
    </xf>
    <xf numFmtId="164" fontId="20" fillId="0" borderId="0" xfId="42" applyNumberFormat="1" applyFont="1" applyFill="1" applyBorder="1" applyAlignment="1">
      <alignment/>
    </xf>
    <xf numFmtId="164" fontId="20" fillId="34" borderId="0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21" fillId="0" borderId="0" xfId="42" applyNumberFormat="1" applyFont="1" applyAlignment="1">
      <alignment horizontal="center"/>
    </xf>
    <xf numFmtId="164" fontId="18" fillId="0" borderId="0" xfId="42" applyNumberFormat="1" applyFont="1" applyAlignment="1">
      <alignment horizontal="center"/>
    </xf>
    <xf numFmtId="164" fontId="18" fillId="33" borderId="0" xfId="42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164" fontId="18" fillId="0" borderId="0" xfId="42" applyNumberFormat="1" applyFont="1" applyFill="1" applyAlignment="1">
      <alignment/>
    </xf>
    <xf numFmtId="44" fontId="18" fillId="0" borderId="0" xfId="44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164" fontId="19" fillId="35" borderId="14" xfId="42" applyNumberFormat="1" applyFont="1" applyFill="1" applyBorder="1" applyAlignment="1">
      <alignment horizontal="center"/>
    </xf>
    <xf numFmtId="164" fontId="19" fillId="35" borderId="15" xfId="42" applyNumberFormat="1" applyFont="1" applyFill="1" applyBorder="1" applyAlignment="1">
      <alignment horizontal="center"/>
    </xf>
    <xf numFmtId="164" fontId="19" fillId="35" borderId="16" xfId="42" applyNumberFormat="1" applyFont="1" applyFill="1" applyBorder="1" applyAlignment="1">
      <alignment horizontal="center"/>
    </xf>
    <xf numFmtId="164" fontId="20" fillId="35" borderId="17" xfId="42" applyNumberFormat="1" applyFont="1" applyFill="1" applyBorder="1" applyAlignment="1">
      <alignment horizontal="center"/>
    </xf>
    <xf numFmtId="164" fontId="20" fillId="35" borderId="0" xfId="42" applyNumberFormat="1" applyFont="1" applyFill="1" applyBorder="1" applyAlignment="1">
      <alignment horizontal="center"/>
    </xf>
    <xf numFmtId="164" fontId="20" fillId="35" borderId="18" xfId="42" applyNumberFormat="1" applyFont="1" applyFill="1" applyBorder="1" applyAlignment="1">
      <alignment horizontal="center"/>
    </xf>
    <xf numFmtId="164" fontId="20" fillId="35" borderId="19" xfId="42" applyNumberFormat="1" applyFont="1" applyFill="1" applyBorder="1" applyAlignment="1">
      <alignment horizontal="center"/>
    </xf>
    <xf numFmtId="164" fontId="19" fillId="35" borderId="0" xfId="42" applyNumberFormat="1" applyFont="1" applyFill="1" applyBorder="1" applyAlignment="1">
      <alignment horizontal="center"/>
    </xf>
    <xf numFmtId="164" fontId="19" fillId="35" borderId="20" xfId="42" applyNumberFormat="1" applyFont="1" applyFill="1" applyBorder="1" applyAlignment="1">
      <alignment horizontal="center"/>
    </xf>
    <xf numFmtId="164" fontId="20" fillId="35" borderId="21" xfId="42" applyNumberFormat="1" applyFont="1" applyFill="1" applyBorder="1" applyAlignment="1">
      <alignment/>
    </xf>
    <xf numFmtId="164" fontId="20" fillId="35" borderId="22" xfId="42" applyNumberFormat="1" applyFont="1" applyFill="1" applyBorder="1" applyAlignment="1">
      <alignment/>
    </xf>
    <xf numFmtId="164" fontId="20" fillId="35" borderId="23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00390625" style="1" customWidth="1"/>
    <col min="11" max="11" width="14.57421875" style="1" customWidth="1"/>
    <col min="12" max="12" width="3.7109375" style="1" customWidth="1"/>
    <col min="13" max="13" width="14.7109375" style="1" customWidth="1"/>
    <col min="14" max="14" width="1.8515625" style="1" customWidth="1"/>
    <col min="15" max="15" width="10.7109375" style="1" customWidth="1"/>
    <col min="16" max="16" width="1.28515625" style="1" customWidth="1"/>
    <col min="17" max="17" width="9.140625" style="1" customWidth="1"/>
    <col min="18" max="18" width="1.421875" style="1" customWidth="1"/>
    <col min="19" max="19" width="10.7109375" style="1" customWidth="1"/>
    <col min="20" max="20" width="2.00390625" style="1" customWidth="1"/>
    <col min="21" max="21" width="9.140625" style="1" customWidth="1"/>
    <col min="22" max="22" width="1.8515625" style="1" customWidth="1"/>
    <col min="23" max="23" width="9.140625" style="1" customWidth="1"/>
    <col min="24" max="24" width="1.8515625" style="1" customWidth="1"/>
    <col min="25" max="25" width="9.140625" style="1" customWidth="1"/>
    <col min="26" max="26" width="1.8515625" style="1" customWidth="1"/>
    <col min="27" max="27" width="9.140625" style="1" customWidth="1"/>
    <col min="28" max="28" width="1.8515625" style="1" customWidth="1"/>
    <col min="29" max="29" width="9.140625" style="1" customWidth="1"/>
    <col min="30" max="30" width="2.140625" style="1" customWidth="1"/>
    <col min="31" max="31" width="10.28125" style="1" customWidth="1"/>
    <col min="32" max="32" width="2.00390625" style="1" customWidth="1"/>
    <col min="33" max="16384" width="9.140625" style="1" customWidth="1"/>
  </cols>
  <sheetData>
    <row r="1" ht="12.75" thickBot="1">
      <c r="M1" s="2"/>
    </row>
    <row r="2" spans="1:13" s="3" customFormat="1" ht="10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5" s="4" customFormat="1" ht="12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O3" s="5" t="s">
        <v>1</v>
      </c>
    </row>
    <row r="4" spans="1:50" s="7" customFormat="1" ht="8.2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4" customFormat="1" ht="12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13" s="4" customFormat="1" ht="12">
      <c r="A6" s="26" t="str">
        <f>'[1]System'!A6</f>
        <v>FOR THE YEARS ENDED JUNE 30, 2007 AND 2006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4" customFormat="1" ht="10.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s="4" customFormat="1" ht="1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M8" s="11"/>
    </row>
    <row r="9" spans="1:13" s="4" customFormat="1" ht="1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M9" s="10"/>
    </row>
    <row r="11" spans="11:13" ht="12">
      <c r="K11" s="12">
        <v>2007</v>
      </c>
      <c r="M11" s="12">
        <v>2006</v>
      </c>
    </row>
    <row r="12" s="13" customFormat="1" ht="12">
      <c r="A12" s="13" t="s">
        <v>3</v>
      </c>
    </row>
    <row r="13" spans="2:13" s="13" customFormat="1" ht="12">
      <c r="B13" s="13" t="s">
        <v>4</v>
      </c>
      <c r="K13" s="14">
        <v>0</v>
      </c>
      <c r="M13" s="14">
        <v>0</v>
      </c>
    </row>
    <row r="14" spans="3:13" s="13" customFormat="1" ht="12">
      <c r="C14" s="13" t="s">
        <v>5</v>
      </c>
      <c r="K14" s="15">
        <v>0</v>
      </c>
      <c r="M14" s="15">
        <v>0</v>
      </c>
    </row>
    <row r="15" spans="4:13" s="13" customFormat="1" ht="12">
      <c r="D15" s="13" t="s">
        <v>6</v>
      </c>
      <c r="K15" s="16">
        <f>SUM(K13:K14)</f>
        <v>0</v>
      </c>
      <c r="M15" s="16">
        <f>SUM(M13:M14)</f>
        <v>0</v>
      </c>
    </row>
    <row r="16" spans="2:13" s="13" customFormat="1" ht="12">
      <c r="B16" s="13" t="s">
        <v>7</v>
      </c>
      <c r="K16" s="13">
        <v>8604816</v>
      </c>
      <c r="M16" s="13">
        <v>9613764</v>
      </c>
    </row>
    <row r="17" spans="2:13" s="13" customFormat="1" ht="12">
      <c r="B17" s="13" t="s">
        <v>8</v>
      </c>
      <c r="K17" s="13">
        <v>7658463</v>
      </c>
      <c r="M17" s="13">
        <v>8686825</v>
      </c>
    </row>
    <row r="18" spans="2:13" s="13" customFormat="1" ht="12">
      <c r="B18" s="13" t="s">
        <v>9</v>
      </c>
      <c r="K18" s="13">
        <v>10200342</v>
      </c>
      <c r="M18" s="13">
        <f>9614390-342854</f>
        <v>9271536</v>
      </c>
    </row>
    <row r="19" spans="2:13" s="13" customFormat="1" ht="12">
      <c r="B19" s="13" t="s">
        <v>10</v>
      </c>
      <c r="K19" s="13">
        <v>4744335</v>
      </c>
      <c r="M19" s="13">
        <v>4897657</v>
      </c>
    </row>
    <row r="20" spans="2:13" s="13" customFormat="1" ht="12">
      <c r="B20" s="13" t="s">
        <v>11</v>
      </c>
      <c r="K20" s="13">
        <v>5328979</v>
      </c>
      <c r="M20" s="13">
        <v>5059484</v>
      </c>
    </row>
    <row r="21" spans="2:13" s="13" customFormat="1" ht="12">
      <c r="B21" s="13" t="s">
        <v>12</v>
      </c>
      <c r="K21" s="13">
        <v>0</v>
      </c>
      <c r="M21" s="13">
        <v>0</v>
      </c>
    </row>
    <row r="22" s="13" customFormat="1" ht="12">
      <c r="B22" s="13" t="s">
        <v>13</v>
      </c>
    </row>
    <row r="23" spans="3:13" s="13" customFormat="1" ht="12">
      <c r="C23" s="13" t="s">
        <v>14</v>
      </c>
      <c r="K23" s="13">
        <v>0</v>
      </c>
      <c r="M23" s="13">
        <v>0</v>
      </c>
    </row>
    <row r="24" spans="4:13" s="13" customFormat="1" ht="12">
      <c r="D24" s="13" t="s">
        <v>5</v>
      </c>
      <c r="K24" s="15">
        <v>0</v>
      </c>
      <c r="M24" s="15">
        <v>0</v>
      </c>
    </row>
    <row r="25" spans="5:13" s="13" customFormat="1" ht="12">
      <c r="E25" s="13" t="s">
        <v>15</v>
      </c>
      <c r="K25" s="16">
        <f>SUM(K23:K24)</f>
        <v>0</v>
      </c>
      <c r="M25" s="16">
        <f>SUM(M23:M24)</f>
        <v>0</v>
      </c>
    </row>
    <row r="26" spans="2:13" s="13" customFormat="1" ht="12">
      <c r="B26" s="13" t="s">
        <v>16</v>
      </c>
      <c r="K26" s="13">
        <v>4781268</v>
      </c>
      <c r="M26" s="13">
        <v>4642991</v>
      </c>
    </row>
    <row r="27" spans="6:13" s="13" customFormat="1" ht="12">
      <c r="F27" s="13" t="s">
        <v>17</v>
      </c>
      <c r="G27" s="8"/>
      <c r="K27" s="17">
        <f>K15+K16+K17+K18+K19+K20+K21+K25+K26</f>
        <v>41318203</v>
      </c>
      <c r="M27" s="17">
        <f>M15+M16+M17+M18+M19+M20+M21+M25+M26</f>
        <v>42172257</v>
      </c>
    </row>
    <row r="28" s="13" customFormat="1" ht="12"/>
    <row r="29" s="13" customFormat="1" ht="12">
      <c r="A29" s="13" t="s">
        <v>18</v>
      </c>
    </row>
    <row r="30" s="13" customFormat="1" ht="12">
      <c r="B30" s="13" t="s">
        <v>19</v>
      </c>
    </row>
    <row r="31" spans="3:13" s="13" customFormat="1" ht="12">
      <c r="C31" s="13" t="s">
        <v>20</v>
      </c>
      <c r="K31" s="13">
        <v>0</v>
      </c>
      <c r="M31" s="13">
        <v>0</v>
      </c>
    </row>
    <row r="32" spans="3:13" s="13" customFormat="1" ht="12">
      <c r="C32" s="13" t="s">
        <v>21</v>
      </c>
      <c r="K32" s="13">
        <v>61017937</v>
      </c>
      <c r="M32" s="13">
        <f>59874835-156541</f>
        <v>59718294</v>
      </c>
    </row>
    <row r="33" spans="3:13" s="13" customFormat="1" ht="12">
      <c r="C33" s="13" t="s">
        <v>22</v>
      </c>
      <c r="K33" s="13">
        <v>44484987</v>
      </c>
      <c r="M33" s="13">
        <f>42466095-186313</f>
        <v>42279782</v>
      </c>
    </row>
    <row r="34" spans="3:13" s="13" customFormat="1" ht="12">
      <c r="C34" s="13" t="s">
        <v>23</v>
      </c>
      <c r="K34" s="13">
        <v>3442202</v>
      </c>
      <c r="M34" s="13">
        <v>3184325</v>
      </c>
    </row>
    <row r="35" spans="3:13" s="13" customFormat="1" ht="12">
      <c r="C35" s="13" t="s">
        <v>24</v>
      </c>
      <c r="K35" s="13">
        <v>0</v>
      </c>
      <c r="M35" s="13">
        <v>0</v>
      </c>
    </row>
    <row r="36" spans="3:13" s="13" customFormat="1" ht="12">
      <c r="C36" s="13" t="s">
        <v>25</v>
      </c>
      <c r="K36" s="13">
        <v>10919131</v>
      </c>
      <c r="M36" s="13">
        <v>9808527</v>
      </c>
    </row>
    <row r="37" spans="3:13" s="13" customFormat="1" ht="12">
      <c r="C37" s="13" t="s">
        <v>26</v>
      </c>
      <c r="K37" s="13">
        <f>4625107+1+1</f>
        <v>4625109</v>
      </c>
      <c r="M37" s="13">
        <f>5074727-2+1</f>
        <v>5074726</v>
      </c>
    </row>
    <row r="38" spans="3:13" s="13" customFormat="1" ht="12">
      <c r="C38" s="13" t="s">
        <v>27</v>
      </c>
      <c r="K38" s="13">
        <v>50524</v>
      </c>
      <c r="M38" s="13">
        <v>162460</v>
      </c>
    </row>
    <row r="39" spans="2:13" s="13" customFormat="1" ht="12">
      <c r="B39" s="13" t="s">
        <v>28</v>
      </c>
      <c r="K39" s="13">
        <v>0</v>
      </c>
      <c r="M39" s="13">
        <v>0</v>
      </c>
    </row>
    <row r="40" spans="2:13" s="13" customFormat="1" ht="12">
      <c r="B40" s="13" t="s">
        <v>29</v>
      </c>
      <c r="K40" s="13">
        <v>0</v>
      </c>
      <c r="M40" s="13">
        <v>0</v>
      </c>
    </row>
    <row r="41" spans="2:13" s="13" customFormat="1" ht="12">
      <c r="B41" s="13" t="s">
        <v>30</v>
      </c>
      <c r="K41" s="13">
        <f>1-1</f>
        <v>0</v>
      </c>
      <c r="M41" s="13">
        <f>1-1</f>
        <v>0</v>
      </c>
    </row>
    <row r="42" spans="6:13" s="13" customFormat="1" ht="12">
      <c r="F42" s="13" t="s">
        <v>31</v>
      </c>
      <c r="K42" s="17">
        <f>SUM(K31:K41)</f>
        <v>124539890</v>
      </c>
      <c r="M42" s="17">
        <f>SUM(M31:M41)</f>
        <v>120228114</v>
      </c>
    </row>
    <row r="43" spans="7:13" s="13" customFormat="1" ht="12">
      <c r="G43" s="13" t="s">
        <v>32</v>
      </c>
      <c r="K43" s="17">
        <f>K27-K42</f>
        <v>-83221687</v>
      </c>
      <c r="M43" s="17">
        <f>M27-M42</f>
        <v>-78055857</v>
      </c>
    </row>
    <row r="44" s="13" customFormat="1" ht="12"/>
    <row r="45" s="13" customFormat="1" ht="12">
      <c r="A45" s="13" t="s">
        <v>33</v>
      </c>
    </row>
    <row r="46" spans="2:13" s="13" customFormat="1" ht="12">
      <c r="B46" s="13" t="s">
        <v>34</v>
      </c>
      <c r="K46" s="13">
        <v>83506245</v>
      </c>
      <c r="M46" s="13">
        <v>75909853</v>
      </c>
    </row>
    <row r="47" spans="2:13" s="13" customFormat="1" ht="12">
      <c r="B47" s="13" t="s">
        <v>35</v>
      </c>
      <c r="K47" s="13">
        <v>2512700</v>
      </c>
      <c r="M47" s="13">
        <v>2724000</v>
      </c>
    </row>
    <row r="48" spans="2:13" s="13" customFormat="1" ht="12">
      <c r="B48" s="13" t="s">
        <v>36</v>
      </c>
      <c r="K48" s="13">
        <v>1361648</v>
      </c>
      <c r="M48" s="13">
        <v>910663</v>
      </c>
    </row>
    <row r="49" spans="2:13" s="13" customFormat="1" ht="12">
      <c r="B49" s="13" t="s">
        <v>37</v>
      </c>
      <c r="K49" s="13">
        <v>0</v>
      </c>
      <c r="M49" s="13">
        <v>0</v>
      </c>
    </row>
    <row r="50" spans="2:13" s="13" customFormat="1" ht="12">
      <c r="B50" s="13" t="s">
        <v>38</v>
      </c>
      <c r="K50" s="13">
        <v>277665</v>
      </c>
      <c r="M50" s="13">
        <v>449857</v>
      </c>
    </row>
    <row r="51" spans="6:13" s="13" customFormat="1" ht="12">
      <c r="F51" s="13" t="s">
        <v>39</v>
      </c>
      <c r="G51" s="8"/>
      <c r="H51" s="8"/>
      <c r="I51" s="8"/>
      <c r="J51" s="8"/>
      <c r="K51" s="17">
        <f>SUM(K46:K50)</f>
        <v>87658258</v>
      </c>
      <c r="L51" s="8"/>
      <c r="M51" s="17">
        <f>SUM(M46:M50)</f>
        <v>79994373</v>
      </c>
    </row>
    <row r="52" spans="6:13" s="13" customFormat="1" ht="12">
      <c r="F52" s="8"/>
      <c r="G52" s="13" t="s">
        <v>40</v>
      </c>
      <c r="H52" s="8"/>
      <c r="I52" s="8"/>
      <c r="J52" s="8"/>
      <c r="K52" s="8"/>
      <c r="L52" s="8"/>
      <c r="M52" s="8"/>
    </row>
    <row r="53" spans="6:13" s="13" customFormat="1" ht="12">
      <c r="F53" s="8"/>
      <c r="G53" s="8"/>
      <c r="H53" s="13" t="s">
        <v>41</v>
      </c>
      <c r="I53" s="8"/>
      <c r="J53" s="8"/>
      <c r="K53" s="15">
        <f>K43+K51</f>
        <v>4436571</v>
      </c>
      <c r="L53" s="8"/>
      <c r="M53" s="15">
        <f>M43+M51</f>
        <v>1938516</v>
      </c>
    </row>
    <row r="54" s="13" customFormat="1" ht="12"/>
    <row r="55" spans="2:13" s="13" customFormat="1" ht="12">
      <c r="B55" s="13" t="s">
        <v>42</v>
      </c>
      <c r="K55" s="13">
        <v>116627</v>
      </c>
      <c r="M55" s="13">
        <v>1407616</v>
      </c>
    </row>
    <row r="56" spans="2:13" s="13" customFormat="1" ht="12">
      <c r="B56" s="13" t="s">
        <v>43</v>
      </c>
      <c r="K56" s="13">
        <v>196656</v>
      </c>
      <c r="M56" s="13">
        <v>1024113</v>
      </c>
    </row>
    <row r="57" spans="2:13" s="13" customFormat="1" ht="12">
      <c r="B57" s="13" t="s">
        <v>44</v>
      </c>
      <c r="K57" s="13">
        <v>360000</v>
      </c>
      <c r="M57" s="13">
        <v>480000</v>
      </c>
    </row>
    <row r="58" spans="2:13" s="13" customFormat="1" ht="12">
      <c r="B58" s="13" t="s">
        <v>45</v>
      </c>
      <c r="K58" s="18">
        <v>-11909</v>
      </c>
      <c r="M58" s="18">
        <v>37220</v>
      </c>
    </row>
    <row r="59" spans="11:13" s="13" customFormat="1" ht="12">
      <c r="K59" s="15"/>
      <c r="M59" s="15"/>
    </row>
    <row r="60" spans="6:13" s="13" customFormat="1" ht="12">
      <c r="F60" s="13" t="s">
        <v>46</v>
      </c>
      <c r="K60" s="16">
        <f>K53+K55+K56+K57+K58</f>
        <v>5097945</v>
      </c>
      <c r="M60" s="16">
        <f>M53+M55+M56+M57+M58</f>
        <v>4887465</v>
      </c>
    </row>
    <row r="61" s="13" customFormat="1" ht="12"/>
    <row r="62" spans="2:13" s="13" customFormat="1" ht="12">
      <c r="B62" s="13" t="s">
        <v>47</v>
      </c>
      <c r="K62" s="13">
        <f>47157825+1</f>
        <v>47157826</v>
      </c>
      <c r="M62" s="13">
        <v>42270361</v>
      </c>
    </row>
    <row r="63" s="13" customFormat="1" ht="12"/>
    <row r="64" spans="2:13" s="13" customFormat="1" ht="12.75" thickBot="1">
      <c r="B64" s="13" t="s">
        <v>48</v>
      </c>
      <c r="K64" s="19">
        <f>SUM(K60+K62)</f>
        <v>52255771</v>
      </c>
      <c r="M64" s="19">
        <f>SUM(M60+M62)</f>
        <v>47157826</v>
      </c>
    </row>
    <row r="65" ht="12.75" thickTop="1"/>
  </sheetData>
  <sheetProtection/>
  <mergeCells count="5">
    <mergeCell ref="A2:M2"/>
    <mergeCell ref="A3:M3"/>
    <mergeCell ref="A4:M4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2007-10-09T14:54:36Z</dcterms:created>
  <dcterms:modified xsi:type="dcterms:W3CDTF">2007-10-09T14:56:34Z</dcterms:modified>
  <cp:category/>
  <cp:version/>
  <cp:contentType/>
  <cp:contentStatus/>
</cp:coreProperties>
</file>