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C-2A'!$A$1:$O$100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<sst xmlns="http://schemas.openxmlformats.org/spreadsheetml/2006/main" count="127" uniqueCount="81">
  <si>
    <t>LSU AT ALEXANDRIA</t>
  </si>
  <si>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</si>
  <si>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</si>
  <si>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</si>
  <si>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</si>
  <si>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</si>
  <si>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</si>
  <si>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</si>
  <si>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</si>
  <si>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</si>
  <si>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</si>
  <si>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</si>
  <si>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</si>
  <si>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ANALYSIS C-2A                         ANALYSIS OF CURRENT UNRESTRICTED FUND EXPENDITURES                         ANALYSIS C-2A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</si>
  <si>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</si>
  <si>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</si>
  <si>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</si>
  <si>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</si>
  <si>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</si>
  <si>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</si>
  <si>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Less allocation to auxiliaries</t>
  </si>
  <si>
    <t xml:space="preserve">        Total operation and maintenance of plant</t>
  </si>
  <si>
    <t xml:space="preserve">      Subtotal institutional support</t>
  </si>
  <si>
    <t xml:space="preserve">        administrative expenditures</t>
  </si>
  <si>
    <t xml:space="preserve">       Allocation from System for general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</si>
  <si>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</si>
  <si>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</si>
  <si>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</si>
  <si>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</si>
  <si>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</si>
  <si>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Continuing education</t>
  </si>
  <si>
    <t xml:space="preserve">   Educational technology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</si>
  <si>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</si>
  <si>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</si>
  <si>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</si>
  <si>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</si>
  <si>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</si>
  <si>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</si>
  <si>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</si>
  <si>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</si>
  <si>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</si>
  <si>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</si>
  <si>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</si>
  <si>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</si>
  <si>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Counseling center</t>
  </si>
  <si>
    <t xml:space="preserve">   Enrollment management</t>
  </si>
  <si>
    <t xml:space="preserve">   Fitness center</t>
  </si>
  <si>
    <t xml:space="preserve">   Office of multicultural affairs</t>
  </si>
  <si>
    <t xml:space="preserve">   Recruitment and outreach</t>
  </si>
  <si>
    <t xml:space="preserve">   Student affairs</t>
  </si>
  <si>
    <t xml:space="preserve">   Student aid and scholarships</t>
  </si>
  <si>
    <t xml:space="preserve">   Testing center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</si>
  <si>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</si>
  <si>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</si>
  <si>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</si>
  <si>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</si>
  <si>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</si>
  <si>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Computing services</t>
  </si>
  <si>
    <t xml:space="preserve">   Finance and administrative services</t>
  </si>
  <si>
    <t xml:space="preserve">   Human resource management</t>
  </si>
  <si>
    <t xml:space="preserve">   Institutional advancement</t>
  </si>
  <si>
    <t xml:space="preserve">   Institutional research/effectiveness</t>
  </si>
  <si>
    <t xml:space="preserve">   Motor pool</t>
  </si>
  <si>
    <t xml:space="preserve">   Official functions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</si>
  <si>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</si>
  <si>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</si>
  <si>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</si>
  <si>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</si>
  <si>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Alterations and repairs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</si>
  <si>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</si>
  <si>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</si>
  <si>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</si>
  <si>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</si>
  <si>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</si>
  <si>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</si>
  <si>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 Arts, english, and humanities</t>
  </si>
  <si>
    <t xml:space="preserve">   LSUA Downtown</t>
  </si>
  <si>
    <t>FOR THE YEAR ENDED JUNE 30, 2008</t>
  </si>
  <si>
    <t xml:space="preserve">   General</t>
  </si>
  <si>
    <t xml:space="preserve">   Athletics</t>
  </si>
  <si>
    <t xml:space="preserve">        Total educational and general expenditures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</si>
</sst>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42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10" xfId="42" applyNumberFormat="1" applyFont="1" applyFill="1" applyBorder="1" applyAlignment="1">
      <alignment vertical="center"/>
    </xf>
    <xf numFmtId="3" fontId="4" fillId="0" borderId="0" xfId="44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42" applyNumberFormat="1" applyFont="1" applyFill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165" fontId="4" fillId="0" borderId="19" xfId="0" applyNumberFormat="1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165" fontId="4" fillId="0" borderId="20" xfId="42" applyNumberFormat="1" applyFont="1" applyFill="1" applyBorder="1" applyAlignment="1">
      <alignment vertical="center"/>
    </xf>
    <xf numFmtId="3" fontId="4" fillId="0" borderId="10" xfId="44" applyNumberFormat="1" applyFont="1" applyFill="1" applyBorder="1" applyAlignment="1">
      <alignment vertical="center"/>
    </xf>
    <xf numFmtId="165" fontId="4" fillId="0" borderId="10" xfId="42" applyNumberFormat="1" applyFont="1" applyFill="1" applyBorder="1" applyAlignment="1">
      <alignment horizontal="left" vertical="center"/>
    </xf>
    <xf numFmtId="42" fontId="4" fillId="0" borderId="0" xfId="42" applyNumberFormat="1" applyFont="1" applyFill="1" applyAlignment="1">
      <alignment vertical="center"/>
    </xf>
    <xf numFmtId="41" fontId="4" fillId="0" borderId="20" xfId="42" applyNumberFormat="1" applyFont="1" applyFill="1" applyBorder="1" applyAlignment="1">
      <alignment vertical="center"/>
    </xf>
    <xf numFmtId="41" fontId="4" fillId="0" borderId="10" xfId="42" applyNumberFormat="1" applyFont="1" applyFill="1" applyBorder="1" applyAlignment="1">
      <alignment vertical="center"/>
    </xf>
    <xf numFmtId="165" fontId="4" fillId="0" borderId="19" xfId="42" applyNumberFormat="1" applyFont="1" applyFill="1" applyBorder="1" applyAlignment="1">
      <alignment vertical="center"/>
    </xf>
    <xf numFmtId="167" fontId="4" fillId="0" borderId="21" xfId="44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1" customWidth="1"/>
    <col min="2" max="2" width="0.992187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384" width="9.140625" style="1" customWidth="1"/>
  </cols>
  <sheetData>
    <row r="1" ht="12.75" thickBot="1"/>
    <row r="2" spans="1:15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">
      <c r="A5" s="33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ht="12">
      <c r="A6" s="33" t="s">
        <v>77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15" ht="10.5" customHeight="1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10" spans="3:15" ht="12">
      <c r="C10" s="2"/>
      <c r="D10" s="2"/>
      <c r="E10" s="2"/>
      <c r="F10" s="2"/>
      <c r="G10" s="2"/>
      <c r="H10" s="2"/>
      <c r="I10" s="2" t="s">
        <v>1</v>
      </c>
      <c r="J10" s="2"/>
      <c r="K10" s="2"/>
      <c r="L10" s="2"/>
      <c r="M10" s="2" t="s">
        <v>2</v>
      </c>
      <c r="N10" s="2"/>
      <c r="O10" s="2"/>
    </row>
    <row r="11" spans="3:15" ht="12">
      <c r="C11" s="3" t="s">
        <v>3</v>
      </c>
      <c r="E11" s="3" t="s">
        <v>4</v>
      </c>
      <c r="G11" s="3" t="s">
        <v>5</v>
      </c>
      <c r="I11" s="3" t="s">
        <v>6</v>
      </c>
      <c r="K11" s="3" t="s">
        <v>7</v>
      </c>
      <c r="M11" s="3" t="s">
        <v>8</v>
      </c>
      <c r="O11" s="3" t="s">
        <v>9</v>
      </c>
    </row>
    <row r="13" s="13" customFormat="1" ht="12" customHeight="1">
      <c r="A13" s="13" t="s">
        <v>10</v>
      </c>
    </row>
    <row r="14" s="13" customFormat="1" ht="12" customHeight="1"/>
    <row r="15" s="13" customFormat="1" ht="12" customHeight="1">
      <c r="A15" s="13" t="s">
        <v>25</v>
      </c>
    </row>
    <row r="16" s="13" customFormat="1" ht="12" customHeight="1">
      <c r="A16" s="13" t="s">
        <v>26</v>
      </c>
    </row>
    <row r="17" spans="1:15" s="13" customFormat="1" ht="12" customHeight="1">
      <c r="A17" s="13" t="s">
        <v>75</v>
      </c>
      <c r="C17" s="28">
        <f>SUM(E17:O17)</f>
        <v>1684600</v>
      </c>
      <c r="D17" s="21"/>
      <c r="E17" s="28">
        <v>1172116</v>
      </c>
      <c r="F17" s="21"/>
      <c r="G17" s="28">
        <v>31451</v>
      </c>
      <c r="H17" s="21"/>
      <c r="I17" s="28">
        <v>406338</v>
      </c>
      <c r="J17" s="21"/>
      <c r="K17" s="28">
        <v>18550</v>
      </c>
      <c r="L17" s="21"/>
      <c r="M17" s="28">
        <v>56145</v>
      </c>
      <c r="N17" s="21"/>
      <c r="O17" s="28">
        <v>0</v>
      </c>
    </row>
    <row r="18" spans="1:15" s="13" customFormat="1" ht="12" customHeight="1">
      <c r="A18" s="13" t="s">
        <v>27</v>
      </c>
      <c r="C18" s="21">
        <f>SUM(E18:O18)</f>
        <v>827562</v>
      </c>
      <c r="D18" s="21"/>
      <c r="E18" s="21">
        <v>570284</v>
      </c>
      <c r="F18" s="21"/>
      <c r="G18" s="21">
        <v>28298</v>
      </c>
      <c r="H18" s="21"/>
      <c r="I18" s="21">
        <v>201507</v>
      </c>
      <c r="J18" s="21"/>
      <c r="K18" s="21">
        <v>6783</v>
      </c>
      <c r="L18" s="21"/>
      <c r="M18" s="21">
        <v>20690</v>
      </c>
      <c r="N18" s="21"/>
      <c r="O18" s="21">
        <v>0</v>
      </c>
    </row>
    <row r="19" spans="1:15" s="13" customFormat="1" ht="12" customHeight="1">
      <c r="A19" s="13" t="s">
        <v>28</v>
      </c>
      <c r="C19" s="21">
        <f>SUM(E19:O19)</f>
        <v>771582</v>
      </c>
      <c r="D19" s="21"/>
      <c r="E19" s="21">
        <v>531107</v>
      </c>
      <c r="F19" s="21"/>
      <c r="G19" s="21">
        <v>21277</v>
      </c>
      <c r="H19" s="21"/>
      <c r="I19" s="21">
        <v>187209</v>
      </c>
      <c r="J19" s="21"/>
      <c r="K19" s="21">
        <v>4960</v>
      </c>
      <c r="L19" s="21"/>
      <c r="M19" s="21">
        <v>-2911</v>
      </c>
      <c r="N19" s="21"/>
      <c r="O19" s="21">
        <v>29940</v>
      </c>
    </row>
    <row r="20" spans="1:15" s="13" customFormat="1" ht="12" customHeight="1">
      <c r="A20" s="13" t="s">
        <v>29</v>
      </c>
      <c r="C20" s="21">
        <f>SUM(E20:O20)</f>
        <v>1314398</v>
      </c>
      <c r="D20" s="21"/>
      <c r="E20" s="21">
        <v>920013</v>
      </c>
      <c r="F20" s="21"/>
      <c r="G20" s="21">
        <v>35199</v>
      </c>
      <c r="H20" s="21"/>
      <c r="I20" s="21">
        <v>323445</v>
      </c>
      <c r="J20" s="21"/>
      <c r="K20" s="21">
        <v>11604</v>
      </c>
      <c r="L20" s="21"/>
      <c r="M20" s="21">
        <v>24137</v>
      </c>
      <c r="N20" s="21"/>
      <c r="O20" s="21">
        <v>0</v>
      </c>
    </row>
    <row r="21" spans="1:15" s="13" customFormat="1" ht="12" customHeight="1">
      <c r="A21" s="13" t="s">
        <v>16</v>
      </c>
      <c r="C21" s="29">
        <f>SUM(E21:O21)</f>
        <v>4598142</v>
      </c>
      <c r="D21" s="21"/>
      <c r="E21" s="29">
        <f>SUM(E17:E20)</f>
        <v>3193520</v>
      </c>
      <c r="F21" s="21"/>
      <c r="G21" s="29">
        <f>SUM(G17:G20)</f>
        <v>116225</v>
      </c>
      <c r="H21" s="21"/>
      <c r="I21" s="29">
        <f>SUM(I17:I20)</f>
        <v>1118499</v>
      </c>
      <c r="J21" s="21"/>
      <c r="K21" s="29">
        <f>SUM(K17:K20)</f>
        <v>41897</v>
      </c>
      <c r="L21" s="21"/>
      <c r="M21" s="29">
        <f>SUM(M17:M20)</f>
        <v>98061</v>
      </c>
      <c r="N21" s="21"/>
      <c r="O21" s="29">
        <f>SUM(O17:O20)</f>
        <v>29940</v>
      </c>
    </row>
    <row r="22" spans="3:15" s="13" customFormat="1" ht="12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13" customFormat="1" ht="12" customHeight="1">
      <c r="A23" s="13" t="s">
        <v>30</v>
      </c>
      <c r="B23" s="13" t="s">
        <v>11</v>
      </c>
      <c r="C23" s="30">
        <f>SUM(E23:O23)</f>
        <v>365942</v>
      </c>
      <c r="D23" s="21"/>
      <c r="E23" s="30">
        <v>130680</v>
      </c>
      <c r="F23" s="21"/>
      <c r="G23" s="30">
        <v>26275</v>
      </c>
      <c r="H23" s="21"/>
      <c r="I23" s="30">
        <v>53415</v>
      </c>
      <c r="J23" s="21"/>
      <c r="K23" s="30">
        <v>2067</v>
      </c>
      <c r="L23" s="21"/>
      <c r="M23" s="30">
        <v>151505</v>
      </c>
      <c r="N23" s="21"/>
      <c r="O23" s="30">
        <v>2000</v>
      </c>
    </row>
    <row r="24" spans="3:15" s="13" customFormat="1" ht="12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13" customFormat="1" ht="12" customHeight="1">
      <c r="A25" s="13" t="s">
        <v>31</v>
      </c>
      <c r="C25" s="22">
        <f>SUM(E25:O25)</f>
        <v>190634</v>
      </c>
      <c r="E25" s="16">
        <v>88808</v>
      </c>
      <c r="G25" s="16">
        <v>29293</v>
      </c>
      <c r="I25" s="16">
        <v>38615</v>
      </c>
      <c r="K25" s="16">
        <v>1130</v>
      </c>
      <c r="L25" s="15"/>
      <c r="M25" s="16">
        <v>31595</v>
      </c>
      <c r="N25" s="15"/>
      <c r="O25" s="16">
        <v>1193</v>
      </c>
    </row>
    <row r="26" spans="3:15" s="13" customFormat="1" ht="12" customHeight="1">
      <c r="C26" s="15"/>
      <c r="E26" s="14"/>
      <c r="G26" s="14"/>
      <c r="I26" s="14"/>
      <c r="K26" s="14"/>
      <c r="L26" s="15"/>
      <c r="M26" s="14"/>
      <c r="N26" s="15"/>
      <c r="O26" s="14"/>
    </row>
    <row r="27" spans="1:15" s="13" customFormat="1" ht="12" customHeight="1">
      <c r="A27" s="13" t="s">
        <v>32</v>
      </c>
      <c r="B27" s="13" t="s">
        <v>11</v>
      </c>
      <c r="C27" s="22">
        <f>SUM(E27:O27)</f>
        <v>-28926</v>
      </c>
      <c r="E27" s="16">
        <v>0</v>
      </c>
      <c r="G27" s="16">
        <v>0</v>
      </c>
      <c r="I27" s="16">
        <v>0</v>
      </c>
      <c r="K27" s="16">
        <v>11391</v>
      </c>
      <c r="L27" s="15"/>
      <c r="M27" s="16">
        <v>-40317</v>
      </c>
      <c r="N27" s="15"/>
      <c r="O27" s="16">
        <v>0</v>
      </c>
    </row>
    <row r="28" spans="3:15" s="13" customFormat="1" ht="12" customHeight="1">
      <c r="C28" s="15"/>
      <c r="E28" s="14"/>
      <c r="G28" s="14"/>
      <c r="I28" s="14"/>
      <c r="K28" s="14"/>
      <c r="L28" s="15"/>
      <c r="M28" s="14"/>
      <c r="N28" s="15"/>
      <c r="O28" s="14"/>
    </row>
    <row r="29" spans="1:15" s="13" customFormat="1" ht="12" customHeight="1">
      <c r="A29" s="13" t="s">
        <v>33</v>
      </c>
      <c r="C29" s="15"/>
      <c r="E29" s="14"/>
      <c r="G29" s="14"/>
      <c r="I29" s="14"/>
      <c r="K29" s="14"/>
      <c r="L29" s="15"/>
      <c r="M29" s="14"/>
      <c r="N29" s="15"/>
      <c r="O29" s="14"/>
    </row>
    <row r="30" spans="1:15" s="13" customFormat="1" ht="12" customHeight="1">
      <c r="A30" s="13" t="s">
        <v>34</v>
      </c>
      <c r="C30" s="15">
        <f>SUM(E30:O30)</f>
        <v>591073</v>
      </c>
      <c r="E30" s="14">
        <v>398611</v>
      </c>
      <c r="G30" s="14">
        <v>23373</v>
      </c>
      <c r="I30" s="14">
        <v>143237</v>
      </c>
      <c r="K30" s="14">
        <v>4323</v>
      </c>
      <c r="L30" s="15"/>
      <c r="M30" s="14">
        <v>21529</v>
      </c>
      <c r="N30" s="15"/>
      <c r="O30" s="14">
        <v>0</v>
      </c>
    </row>
    <row r="31" spans="1:15" s="13" customFormat="1" ht="12" customHeight="1">
      <c r="A31" s="13" t="s">
        <v>35</v>
      </c>
      <c r="B31" s="13" t="s">
        <v>11</v>
      </c>
      <c r="C31" s="15">
        <f>SUM(E31:O31)</f>
        <v>798857</v>
      </c>
      <c r="D31" s="15"/>
      <c r="E31" s="15">
        <v>537257</v>
      </c>
      <c r="F31" s="15"/>
      <c r="G31" s="15">
        <v>41251</v>
      </c>
      <c r="H31" s="15"/>
      <c r="I31" s="15">
        <v>195113</v>
      </c>
      <c r="J31" s="15"/>
      <c r="K31" s="15">
        <v>5302</v>
      </c>
      <c r="L31" s="15"/>
      <c r="M31" s="15">
        <v>19934</v>
      </c>
      <c r="N31" s="15"/>
      <c r="O31" s="15">
        <v>0</v>
      </c>
    </row>
    <row r="32" spans="1:15" s="13" customFormat="1" ht="12" customHeight="1">
      <c r="A32" s="13" t="s">
        <v>36</v>
      </c>
      <c r="B32" s="13" t="s">
        <v>11</v>
      </c>
      <c r="C32" s="15">
        <f>SUM(E32:O32)</f>
        <v>1125554</v>
      </c>
      <c r="E32" s="14">
        <v>728028</v>
      </c>
      <c r="G32" s="14">
        <v>56878</v>
      </c>
      <c r="I32" s="14">
        <v>268806</v>
      </c>
      <c r="K32" s="14">
        <v>21182</v>
      </c>
      <c r="L32" s="15"/>
      <c r="M32" s="14">
        <v>50660</v>
      </c>
      <c r="N32" s="15"/>
      <c r="O32" s="14">
        <v>0</v>
      </c>
    </row>
    <row r="33" spans="1:15" s="13" customFormat="1" ht="12" customHeight="1">
      <c r="A33" s="13" t="s">
        <v>37</v>
      </c>
      <c r="C33" s="15">
        <f>SUM(E33:O33)</f>
        <v>1248005</v>
      </c>
      <c r="E33" s="14">
        <v>846927</v>
      </c>
      <c r="G33" s="14">
        <v>37197</v>
      </c>
      <c r="I33" s="14">
        <v>302989</v>
      </c>
      <c r="K33" s="14">
        <v>2587</v>
      </c>
      <c r="L33" s="15"/>
      <c r="M33" s="14">
        <v>58305</v>
      </c>
      <c r="N33" s="15"/>
      <c r="O33" s="14">
        <v>0</v>
      </c>
    </row>
    <row r="34" spans="1:15" s="13" customFormat="1" ht="12" customHeight="1">
      <c r="A34" s="13" t="s">
        <v>38</v>
      </c>
      <c r="C34" s="24">
        <f>SUM(E34:O34)</f>
        <v>3763489</v>
      </c>
      <c r="E34" s="25">
        <f>SUM(E30:E33)</f>
        <v>2510823</v>
      </c>
      <c r="G34" s="25">
        <f>SUM(G30:G33)</f>
        <v>158699</v>
      </c>
      <c r="I34" s="25">
        <f>SUM(I30:I33)</f>
        <v>910145</v>
      </c>
      <c r="K34" s="25">
        <f>SUM(K30:K33)</f>
        <v>33394</v>
      </c>
      <c r="L34" s="15"/>
      <c r="M34" s="25">
        <f>SUM(M30:M33)</f>
        <v>150428</v>
      </c>
      <c r="N34" s="15"/>
      <c r="O34" s="25">
        <f>SUM(O30:O33)</f>
        <v>0</v>
      </c>
    </row>
    <row r="35" spans="3:15" s="13" customFormat="1" ht="12" customHeight="1">
      <c r="C35" s="15"/>
      <c r="E35" s="14"/>
      <c r="G35" s="14"/>
      <c r="I35" s="14"/>
      <c r="K35" s="14"/>
      <c r="L35" s="15"/>
      <c r="M35" s="14"/>
      <c r="N35" s="15"/>
      <c r="O35" s="14"/>
    </row>
    <row r="36" spans="1:15" s="13" customFormat="1" ht="12" customHeight="1">
      <c r="A36" s="13" t="s">
        <v>39</v>
      </c>
      <c r="B36" s="13" t="s">
        <v>11</v>
      </c>
      <c r="C36" s="22">
        <f>SUM(E36:O36)</f>
        <v>366079</v>
      </c>
      <c r="E36" s="16">
        <v>273308</v>
      </c>
      <c r="G36" s="16">
        <v>0</v>
      </c>
      <c r="I36" s="16">
        <v>92771</v>
      </c>
      <c r="K36" s="16">
        <v>0</v>
      </c>
      <c r="L36" s="15"/>
      <c r="M36" s="16">
        <v>0</v>
      </c>
      <c r="N36" s="15"/>
      <c r="O36" s="16">
        <v>0</v>
      </c>
    </row>
    <row r="37" spans="3:15" s="13" customFormat="1" ht="12" customHeight="1">
      <c r="C37" s="18"/>
      <c r="D37" s="20"/>
      <c r="E37" s="19"/>
      <c r="F37" s="20"/>
      <c r="G37" s="19"/>
      <c r="H37" s="20"/>
      <c r="I37" s="19"/>
      <c r="J37" s="20"/>
      <c r="K37" s="19"/>
      <c r="L37" s="18"/>
      <c r="M37" s="19"/>
      <c r="N37" s="18"/>
      <c r="O37" s="19"/>
    </row>
    <row r="38" spans="1:15" s="13" customFormat="1" ht="12" customHeight="1">
      <c r="A38" s="13" t="s">
        <v>15</v>
      </c>
      <c r="B38" s="13" t="s">
        <v>11</v>
      </c>
      <c r="C38" s="22">
        <f>SUM(E38:O38)</f>
        <v>9255360</v>
      </c>
      <c r="E38" s="16">
        <f>SUM(E36+E34+E27+E25+E23+E21)</f>
        <v>6197139</v>
      </c>
      <c r="G38" s="16">
        <f>SUM(G36+G34+G27+G25+G23+G21)</f>
        <v>330492</v>
      </c>
      <c r="I38" s="16">
        <f>SUM(I36+I34+I27+I25+I23+I21)</f>
        <v>2213445</v>
      </c>
      <c r="K38" s="16">
        <f>SUM(K36+K34+K27+K25+K23+K21)</f>
        <v>89879</v>
      </c>
      <c r="L38" s="15"/>
      <c r="M38" s="16">
        <f>SUM(M36+M34+M27+M25+M23+M21)</f>
        <v>391272</v>
      </c>
      <c r="N38" s="15"/>
      <c r="O38" s="16">
        <f>SUM(O36+O34+O27+O25+O23+O21)</f>
        <v>33133</v>
      </c>
    </row>
    <row r="39" spans="2:15" s="13" customFormat="1" ht="12" customHeight="1">
      <c r="B39" s="13" t="s">
        <v>11</v>
      </c>
      <c r="E39" s="14"/>
      <c r="G39" s="14"/>
      <c r="I39" s="14"/>
      <c r="K39" s="14"/>
      <c r="L39" s="15"/>
      <c r="M39" s="14"/>
      <c r="N39" s="15"/>
      <c r="O39" s="14"/>
    </row>
    <row r="40" spans="1:15" s="13" customFormat="1" ht="12" customHeight="1">
      <c r="A40" s="13" t="s">
        <v>40</v>
      </c>
      <c r="B40" s="13" t="s">
        <v>11</v>
      </c>
      <c r="E40" s="14"/>
      <c r="G40" s="14"/>
      <c r="I40" s="14"/>
      <c r="K40" s="14"/>
      <c r="L40" s="15"/>
      <c r="M40" s="14"/>
      <c r="N40" s="15"/>
      <c r="O40" s="14"/>
    </row>
    <row r="41" spans="1:15" s="13" customFormat="1" ht="12" customHeight="1">
      <c r="A41" s="13" t="s">
        <v>42</v>
      </c>
      <c r="B41" s="13" t="s">
        <v>11</v>
      </c>
      <c r="C41" s="15">
        <f>SUM(E41:O41)</f>
        <v>444107</v>
      </c>
      <c r="E41" s="14">
        <v>234786</v>
      </c>
      <c r="G41" s="14">
        <v>58576</v>
      </c>
      <c r="I41" s="14">
        <v>101734</v>
      </c>
      <c r="K41" s="14">
        <v>12976</v>
      </c>
      <c r="L41" s="15"/>
      <c r="M41" s="14">
        <v>36035</v>
      </c>
      <c r="N41" s="15"/>
      <c r="O41" s="14">
        <v>0</v>
      </c>
    </row>
    <row r="42" spans="1:15" s="13" customFormat="1" ht="12" customHeight="1">
      <c r="A42" s="13" t="s">
        <v>43</v>
      </c>
      <c r="B42" s="13" t="s">
        <v>11</v>
      </c>
      <c r="C42" s="15">
        <f>SUM(E42:O42)</f>
        <v>619119</v>
      </c>
      <c r="E42" s="19">
        <v>289279</v>
      </c>
      <c r="G42" s="19">
        <v>87207</v>
      </c>
      <c r="I42" s="19">
        <v>127667</v>
      </c>
      <c r="K42" s="19">
        <v>6290</v>
      </c>
      <c r="L42" s="15"/>
      <c r="M42" s="19">
        <v>60029</v>
      </c>
      <c r="N42" s="15"/>
      <c r="O42" s="19">
        <v>48647</v>
      </c>
    </row>
    <row r="43" spans="1:15" s="13" customFormat="1" ht="12" customHeight="1">
      <c r="A43" s="13" t="s">
        <v>76</v>
      </c>
      <c r="C43" s="23">
        <f>SUM(E43:O43)</f>
        <v>192496</v>
      </c>
      <c r="E43" s="16">
        <v>120829</v>
      </c>
      <c r="G43" s="16">
        <v>20375</v>
      </c>
      <c r="I43" s="16">
        <v>50135</v>
      </c>
      <c r="K43" s="16">
        <v>0</v>
      </c>
      <c r="L43" s="15"/>
      <c r="M43" s="16">
        <v>1157</v>
      </c>
      <c r="N43" s="15"/>
      <c r="O43" s="16">
        <v>0</v>
      </c>
    </row>
    <row r="44" spans="3:15" s="13" customFormat="1" ht="12" customHeight="1">
      <c r="C44" s="17"/>
      <c r="D44" s="20"/>
      <c r="E44" s="19"/>
      <c r="F44" s="20"/>
      <c r="G44" s="19"/>
      <c r="H44" s="20"/>
      <c r="I44" s="19"/>
      <c r="J44" s="20"/>
      <c r="K44" s="19"/>
      <c r="L44" s="18"/>
      <c r="M44" s="19"/>
      <c r="N44" s="18"/>
      <c r="O44" s="19"/>
    </row>
    <row r="45" spans="1:15" s="13" customFormat="1" ht="12" customHeight="1">
      <c r="A45" s="13" t="s">
        <v>17</v>
      </c>
      <c r="B45" s="13" t="s">
        <v>11</v>
      </c>
      <c r="C45" s="23">
        <f>SUM(E45:O45)</f>
        <v>1255722</v>
      </c>
      <c r="E45" s="16">
        <f>SUM(E41:E43)</f>
        <v>644894</v>
      </c>
      <c r="G45" s="16">
        <f>SUM(G41:G43)</f>
        <v>166158</v>
      </c>
      <c r="I45" s="16">
        <f>SUM(I41:I43)</f>
        <v>279536</v>
      </c>
      <c r="K45" s="16">
        <f>SUM(K41:K43)</f>
        <v>19266</v>
      </c>
      <c r="L45" s="15"/>
      <c r="M45" s="16">
        <f>SUM(M41:M43)</f>
        <v>97221</v>
      </c>
      <c r="N45" s="15"/>
      <c r="O45" s="16">
        <f>SUM(O41:O43)</f>
        <v>48647</v>
      </c>
    </row>
    <row r="46" spans="2:15" s="13" customFormat="1" ht="12" customHeight="1">
      <c r="B46" s="13" t="s">
        <v>11</v>
      </c>
      <c r="E46" s="14"/>
      <c r="G46" s="14"/>
      <c r="I46" s="14"/>
      <c r="K46" s="14"/>
      <c r="L46" s="15"/>
      <c r="M46" s="14"/>
      <c r="N46" s="15"/>
      <c r="O46" s="14"/>
    </row>
    <row r="47" spans="1:15" s="13" customFormat="1" ht="12" customHeight="1">
      <c r="A47" s="13" t="s">
        <v>41</v>
      </c>
      <c r="B47" s="13" t="s">
        <v>11</v>
      </c>
      <c r="E47" s="14"/>
      <c r="G47" s="14"/>
      <c r="I47" s="14"/>
      <c r="K47" s="14"/>
      <c r="L47" s="15"/>
      <c r="M47" s="14"/>
      <c r="N47" s="15"/>
      <c r="O47" s="14"/>
    </row>
    <row r="48" spans="1:15" s="13" customFormat="1" ht="12" customHeight="1">
      <c r="A48" s="13" t="s">
        <v>44</v>
      </c>
      <c r="C48" s="18">
        <f aca="true" t="shared" si="0" ref="C48:C55">SUM(E48:O48)</f>
        <v>208119</v>
      </c>
      <c r="E48" s="14">
        <v>124408</v>
      </c>
      <c r="G48" s="14">
        <v>27432</v>
      </c>
      <c r="I48" s="14">
        <v>50022</v>
      </c>
      <c r="K48" s="14">
        <v>1439</v>
      </c>
      <c r="L48" s="15"/>
      <c r="M48" s="14">
        <v>4818</v>
      </c>
      <c r="N48" s="15"/>
      <c r="O48" s="14">
        <v>0</v>
      </c>
    </row>
    <row r="49" spans="1:15" s="13" customFormat="1" ht="12" customHeight="1">
      <c r="A49" s="13" t="s">
        <v>45</v>
      </c>
      <c r="C49" s="18">
        <f t="shared" si="0"/>
        <v>465161</v>
      </c>
      <c r="E49" s="14">
        <v>39763</v>
      </c>
      <c r="G49" s="14">
        <v>253543</v>
      </c>
      <c r="I49" s="14">
        <v>97858</v>
      </c>
      <c r="K49" s="14">
        <v>1726</v>
      </c>
      <c r="L49" s="15"/>
      <c r="M49" s="14">
        <v>67800</v>
      </c>
      <c r="N49" s="15"/>
      <c r="O49" s="14">
        <v>4471</v>
      </c>
    </row>
    <row r="50" spans="1:15" s="13" customFormat="1" ht="12" customHeight="1">
      <c r="A50" s="13" t="s">
        <v>46</v>
      </c>
      <c r="C50" s="18">
        <f t="shared" si="0"/>
        <v>75645</v>
      </c>
      <c r="E50" s="14">
        <v>23992</v>
      </c>
      <c r="G50" s="14">
        <v>8599</v>
      </c>
      <c r="I50" s="14">
        <v>9160</v>
      </c>
      <c r="K50" s="14">
        <v>416</v>
      </c>
      <c r="L50" s="15"/>
      <c r="M50" s="14">
        <v>32107</v>
      </c>
      <c r="N50" s="15"/>
      <c r="O50" s="14">
        <v>1371</v>
      </c>
    </row>
    <row r="51" spans="1:15" s="13" customFormat="1" ht="12" customHeight="1">
      <c r="A51" s="13" t="s">
        <v>47</v>
      </c>
      <c r="C51" s="18">
        <f t="shared" si="0"/>
        <v>30553</v>
      </c>
      <c r="D51" s="20"/>
      <c r="E51" s="19">
        <v>17650</v>
      </c>
      <c r="F51" s="20"/>
      <c r="G51" s="19">
        <v>-201</v>
      </c>
      <c r="H51" s="20"/>
      <c r="I51" s="19">
        <v>5991</v>
      </c>
      <c r="J51" s="20"/>
      <c r="K51" s="19">
        <v>1274</v>
      </c>
      <c r="L51" s="18"/>
      <c r="M51" s="19">
        <v>5839</v>
      </c>
      <c r="N51" s="18"/>
      <c r="O51" s="19">
        <v>0</v>
      </c>
    </row>
    <row r="52" spans="1:15" s="13" customFormat="1" ht="12" customHeight="1">
      <c r="A52" s="13" t="s">
        <v>48</v>
      </c>
      <c r="C52" s="18">
        <f t="shared" si="0"/>
        <v>127600</v>
      </c>
      <c r="D52" s="20"/>
      <c r="E52" s="19">
        <v>64965</v>
      </c>
      <c r="F52" s="20"/>
      <c r="G52" s="19">
        <v>4360</v>
      </c>
      <c r="H52" s="20"/>
      <c r="I52" s="19">
        <v>23377</v>
      </c>
      <c r="J52" s="20"/>
      <c r="K52" s="19">
        <v>7159</v>
      </c>
      <c r="L52" s="18"/>
      <c r="M52" s="19">
        <v>27739</v>
      </c>
      <c r="N52" s="18"/>
      <c r="O52" s="19">
        <v>0</v>
      </c>
    </row>
    <row r="53" spans="1:15" s="13" customFormat="1" ht="12" customHeight="1">
      <c r="A53" s="13" t="s">
        <v>49</v>
      </c>
      <c r="B53" s="13" t="s">
        <v>11</v>
      </c>
      <c r="C53" s="18">
        <f>SUM(E53:O53)</f>
        <v>105756</v>
      </c>
      <c r="D53" s="20"/>
      <c r="E53" s="19">
        <v>53304</v>
      </c>
      <c r="F53" s="20"/>
      <c r="G53" s="19">
        <v>3748</v>
      </c>
      <c r="H53" s="20"/>
      <c r="I53" s="19">
        <v>18772</v>
      </c>
      <c r="J53" s="20"/>
      <c r="K53" s="19">
        <v>358</v>
      </c>
      <c r="L53" s="18"/>
      <c r="M53" s="19">
        <v>29574</v>
      </c>
      <c r="N53" s="18"/>
      <c r="O53" s="19">
        <v>0</v>
      </c>
    </row>
    <row r="54" spans="1:15" s="13" customFormat="1" ht="12" customHeight="1">
      <c r="A54" s="13" t="s">
        <v>50</v>
      </c>
      <c r="B54" s="13" t="s">
        <v>11</v>
      </c>
      <c r="C54" s="18">
        <f t="shared" si="0"/>
        <v>377162</v>
      </c>
      <c r="E54" s="19">
        <v>197831</v>
      </c>
      <c r="G54" s="19">
        <v>46127</v>
      </c>
      <c r="I54" s="19">
        <v>83084</v>
      </c>
      <c r="K54" s="19">
        <v>7004</v>
      </c>
      <c r="L54" s="15"/>
      <c r="M54" s="19">
        <v>40267</v>
      </c>
      <c r="N54" s="15"/>
      <c r="O54" s="19">
        <v>2849</v>
      </c>
    </row>
    <row r="55" spans="1:15" s="13" customFormat="1" ht="12" customHeight="1">
      <c r="A55" s="13" t="s">
        <v>51</v>
      </c>
      <c r="C55" s="23">
        <f t="shared" si="0"/>
        <v>17580</v>
      </c>
      <c r="E55" s="31">
        <v>4160</v>
      </c>
      <c r="G55" s="31">
        <v>2593</v>
      </c>
      <c r="I55" s="31">
        <v>1422</v>
      </c>
      <c r="K55" s="31">
        <v>0</v>
      </c>
      <c r="L55" s="15"/>
      <c r="M55" s="31">
        <v>9405</v>
      </c>
      <c r="N55" s="15"/>
      <c r="O55" s="31">
        <v>0</v>
      </c>
    </row>
    <row r="56" spans="3:15" s="13" customFormat="1" ht="12" customHeight="1">
      <c r="C56" s="17"/>
      <c r="D56" s="20"/>
      <c r="E56" s="19"/>
      <c r="F56" s="20"/>
      <c r="G56" s="19"/>
      <c r="H56" s="20"/>
      <c r="I56" s="19"/>
      <c r="J56" s="20"/>
      <c r="K56" s="19"/>
      <c r="L56" s="18"/>
      <c r="M56" s="19"/>
      <c r="N56" s="18"/>
      <c r="O56" s="19"/>
    </row>
    <row r="57" spans="1:15" s="13" customFormat="1" ht="12" customHeight="1">
      <c r="A57" s="13" t="s">
        <v>18</v>
      </c>
      <c r="B57" s="13" t="s">
        <v>11</v>
      </c>
      <c r="C57" s="23">
        <f>SUM(E57:O57)</f>
        <v>1407576</v>
      </c>
      <c r="E57" s="16">
        <f>SUM(E48:E55)</f>
        <v>526073</v>
      </c>
      <c r="G57" s="16">
        <f>SUM(G48:G55)</f>
        <v>346201</v>
      </c>
      <c r="I57" s="16">
        <f>SUM(I48:I55)</f>
        <v>289686</v>
      </c>
      <c r="K57" s="16">
        <f>SUM(K48:K55)</f>
        <v>19376</v>
      </c>
      <c r="L57" s="15"/>
      <c r="M57" s="16">
        <f>SUM(M48:M55)</f>
        <v>217549</v>
      </c>
      <c r="N57" s="15"/>
      <c r="O57" s="16">
        <f>SUM(O48:O55)</f>
        <v>8691</v>
      </c>
    </row>
    <row r="58" spans="2:15" s="13" customFormat="1" ht="12" customHeight="1">
      <c r="B58" s="13" t="s">
        <v>11</v>
      </c>
      <c r="C58" s="17"/>
      <c r="E58" s="14"/>
      <c r="G58" s="14"/>
      <c r="I58" s="14"/>
      <c r="K58" s="14"/>
      <c r="L58" s="15"/>
      <c r="M58" s="14"/>
      <c r="N58" s="15"/>
      <c r="O58" s="14"/>
    </row>
    <row r="59" spans="1:15" s="13" customFormat="1" ht="12" customHeight="1">
      <c r="A59" s="13" t="s">
        <v>52</v>
      </c>
      <c r="B59" s="13" t="s">
        <v>11</v>
      </c>
      <c r="C59" s="17"/>
      <c r="E59" s="14"/>
      <c r="G59" s="14"/>
      <c r="I59" s="14"/>
      <c r="K59" s="14"/>
      <c r="L59" s="15"/>
      <c r="M59" s="14"/>
      <c r="N59" s="15"/>
      <c r="O59" s="14"/>
    </row>
    <row r="60" spans="1:15" s="13" customFormat="1" ht="12" customHeight="1">
      <c r="A60" s="13" t="s">
        <v>53</v>
      </c>
      <c r="B60" s="13" t="s">
        <v>11</v>
      </c>
      <c r="C60" s="15">
        <f>SUM(E60:O60)</f>
        <v>81945</v>
      </c>
      <c r="E60" s="14">
        <v>0</v>
      </c>
      <c r="G60" s="14">
        <v>0</v>
      </c>
      <c r="I60" s="14">
        <v>0</v>
      </c>
      <c r="K60" s="14">
        <v>0</v>
      </c>
      <c r="L60" s="15"/>
      <c r="M60" s="14">
        <v>81945</v>
      </c>
      <c r="N60" s="15"/>
      <c r="O60" s="14">
        <v>0</v>
      </c>
    </row>
    <row r="61" spans="1:15" s="13" customFormat="1" ht="12" customHeight="1">
      <c r="A61" s="13" t="s">
        <v>54</v>
      </c>
      <c r="B61" s="13" t="s">
        <v>11</v>
      </c>
      <c r="C61" s="15">
        <f>SUM(E61:O61)</f>
        <v>33941</v>
      </c>
      <c r="E61" s="14">
        <v>0</v>
      </c>
      <c r="G61" s="14">
        <v>0</v>
      </c>
      <c r="I61" s="14">
        <v>0</v>
      </c>
      <c r="K61" s="14">
        <v>0</v>
      </c>
      <c r="L61" s="15"/>
      <c r="M61" s="14">
        <v>33941</v>
      </c>
      <c r="N61" s="15"/>
      <c r="O61" s="14">
        <v>0</v>
      </c>
    </row>
    <row r="62" spans="1:15" s="13" customFormat="1" ht="12" customHeight="1">
      <c r="A62" s="13" t="s">
        <v>55</v>
      </c>
      <c r="B62" s="13" t="s">
        <v>11</v>
      </c>
      <c r="C62" s="15">
        <f aca="true" t="shared" si="1" ref="C62:C73">SUM(E62:O62)</f>
        <v>255407</v>
      </c>
      <c r="E62" s="14">
        <v>144146</v>
      </c>
      <c r="G62" s="14">
        <v>0</v>
      </c>
      <c r="I62" s="14">
        <v>85882</v>
      </c>
      <c r="K62" s="14">
        <v>7015</v>
      </c>
      <c r="L62" s="15"/>
      <c r="M62" s="14">
        <v>18364</v>
      </c>
      <c r="N62" s="15"/>
      <c r="O62" s="14">
        <v>0</v>
      </c>
    </row>
    <row r="63" spans="1:15" s="13" customFormat="1" ht="12" customHeight="1">
      <c r="A63" s="13" t="s">
        <v>56</v>
      </c>
      <c r="B63" s="13" t="s">
        <v>11</v>
      </c>
      <c r="C63" s="15">
        <f t="shared" si="1"/>
        <v>17605</v>
      </c>
      <c r="E63" s="14">
        <v>0</v>
      </c>
      <c r="G63" s="14">
        <v>0</v>
      </c>
      <c r="I63" s="14">
        <v>0</v>
      </c>
      <c r="K63" s="14">
        <v>0</v>
      </c>
      <c r="L63" s="15"/>
      <c r="M63" s="14">
        <v>17605</v>
      </c>
      <c r="N63" s="15"/>
      <c r="O63" s="14">
        <v>0</v>
      </c>
    </row>
    <row r="64" spans="1:15" s="13" customFormat="1" ht="12" customHeight="1">
      <c r="A64" s="13" t="s">
        <v>57</v>
      </c>
      <c r="B64" s="13" t="s">
        <v>11</v>
      </c>
      <c r="C64" s="15">
        <f t="shared" si="1"/>
        <v>604410</v>
      </c>
      <c r="E64" s="14">
        <v>286010</v>
      </c>
      <c r="G64" s="14">
        <v>29043</v>
      </c>
      <c r="I64" s="14">
        <v>107345</v>
      </c>
      <c r="K64" s="14">
        <v>162</v>
      </c>
      <c r="L64" s="15"/>
      <c r="M64" s="14">
        <v>139000</v>
      </c>
      <c r="N64" s="15"/>
      <c r="O64" s="14">
        <v>42850</v>
      </c>
    </row>
    <row r="65" spans="1:15" s="13" customFormat="1" ht="12" customHeight="1">
      <c r="A65" s="13" t="s">
        <v>58</v>
      </c>
      <c r="B65" s="13" t="s">
        <v>11</v>
      </c>
      <c r="C65" s="15">
        <f>SUM(E65:O65)</f>
        <v>836809</v>
      </c>
      <c r="E65" s="14">
        <v>296829</v>
      </c>
      <c r="G65" s="14">
        <v>215561</v>
      </c>
      <c r="I65" s="14">
        <v>176469</v>
      </c>
      <c r="K65" s="14">
        <v>5620</v>
      </c>
      <c r="L65" s="15"/>
      <c r="M65" s="14">
        <v>126059</v>
      </c>
      <c r="N65" s="15"/>
      <c r="O65" s="14">
        <v>16271</v>
      </c>
    </row>
    <row r="66" spans="1:15" s="13" customFormat="1" ht="12" customHeight="1">
      <c r="A66" s="13" t="s">
        <v>78</v>
      </c>
      <c r="C66" s="15">
        <f>SUM(E66:O66)</f>
        <v>95876</v>
      </c>
      <c r="E66" s="14">
        <v>0</v>
      </c>
      <c r="G66" s="14">
        <v>0</v>
      </c>
      <c r="I66" s="14">
        <v>0</v>
      </c>
      <c r="K66" s="14">
        <v>0</v>
      </c>
      <c r="L66" s="15"/>
      <c r="M66" s="14">
        <v>95876</v>
      </c>
      <c r="N66" s="15"/>
      <c r="O66" s="14">
        <v>0</v>
      </c>
    </row>
    <row r="67" spans="1:15" s="13" customFormat="1" ht="12" customHeight="1">
      <c r="A67" s="13" t="s">
        <v>59</v>
      </c>
      <c r="C67" s="15">
        <f>SUM(E67:O67)</f>
        <v>197761</v>
      </c>
      <c r="E67" s="14">
        <v>54000</v>
      </c>
      <c r="G67" s="14">
        <v>85673</v>
      </c>
      <c r="I67" s="14">
        <v>46642</v>
      </c>
      <c r="K67" s="14">
        <v>1602</v>
      </c>
      <c r="L67" s="15"/>
      <c r="M67" s="14">
        <v>6995</v>
      </c>
      <c r="N67" s="15"/>
      <c r="O67" s="14">
        <v>2849</v>
      </c>
    </row>
    <row r="68" spans="1:15" s="13" customFormat="1" ht="12" customHeight="1">
      <c r="A68" s="13" t="s">
        <v>60</v>
      </c>
      <c r="B68" s="13" t="s">
        <v>11</v>
      </c>
      <c r="C68" s="15">
        <f t="shared" si="1"/>
        <v>304631</v>
      </c>
      <c r="E68" s="14">
        <v>135392</v>
      </c>
      <c r="G68" s="14">
        <v>23111</v>
      </c>
      <c r="I68" s="14">
        <v>53866</v>
      </c>
      <c r="K68" s="14">
        <v>821</v>
      </c>
      <c r="L68" s="15"/>
      <c r="M68" s="14">
        <v>89896</v>
      </c>
      <c r="N68" s="15"/>
      <c r="O68" s="14">
        <v>1545</v>
      </c>
    </row>
    <row r="69" spans="1:15" s="13" customFormat="1" ht="12" customHeight="1">
      <c r="A69" s="13" t="s">
        <v>61</v>
      </c>
      <c r="B69" s="13" t="s">
        <v>11</v>
      </c>
      <c r="C69" s="15">
        <f t="shared" si="1"/>
        <v>102687</v>
      </c>
      <c r="E69" s="14">
        <v>66814</v>
      </c>
      <c r="G69" s="14">
        <v>0</v>
      </c>
      <c r="I69" s="14">
        <v>23051</v>
      </c>
      <c r="K69" s="14">
        <v>649</v>
      </c>
      <c r="L69" s="15"/>
      <c r="M69" s="14">
        <v>12173</v>
      </c>
      <c r="N69" s="15"/>
      <c r="O69" s="14">
        <v>0</v>
      </c>
    </row>
    <row r="70" spans="1:15" s="13" customFormat="1" ht="12" customHeight="1">
      <c r="A70" s="13" t="s">
        <v>62</v>
      </c>
      <c r="C70" s="15">
        <f t="shared" si="1"/>
        <v>16751</v>
      </c>
      <c r="E70" s="14">
        <v>0</v>
      </c>
      <c r="G70" s="14">
        <v>0</v>
      </c>
      <c r="I70" s="14">
        <v>0</v>
      </c>
      <c r="K70" s="14">
        <v>-79</v>
      </c>
      <c r="L70" s="15"/>
      <c r="M70" s="14">
        <v>-1088</v>
      </c>
      <c r="N70" s="15"/>
      <c r="O70" s="14">
        <v>17918</v>
      </c>
    </row>
    <row r="71" spans="1:15" s="13" customFormat="1" ht="12" customHeight="1">
      <c r="A71" s="13" t="s">
        <v>63</v>
      </c>
      <c r="B71" s="13" t="s">
        <v>11</v>
      </c>
      <c r="C71" s="15">
        <f t="shared" si="1"/>
        <v>2248</v>
      </c>
      <c r="E71" s="14">
        <v>0</v>
      </c>
      <c r="G71" s="14">
        <v>0</v>
      </c>
      <c r="I71" s="14">
        <v>0</v>
      </c>
      <c r="K71" s="14">
        <v>0</v>
      </c>
      <c r="L71" s="15"/>
      <c r="M71" s="14">
        <v>2248</v>
      </c>
      <c r="N71" s="15"/>
      <c r="O71" s="14">
        <v>0</v>
      </c>
    </row>
    <row r="72" spans="1:15" s="13" customFormat="1" ht="12" customHeight="1">
      <c r="A72" s="13" t="s">
        <v>64</v>
      </c>
      <c r="C72" s="15">
        <f t="shared" si="1"/>
        <v>165808</v>
      </c>
      <c r="E72" s="14">
        <v>50104</v>
      </c>
      <c r="G72" s="14">
        <v>64658</v>
      </c>
      <c r="I72" s="14">
        <v>38606</v>
      </c>
      <c r="K72" s="14">
        <v>239</v>
      </c>
      <c r="L72" s="15"/>
      <c r="M72" s="14">
        <v>7644</v>
      </c>
      <c r="N72" s="15"/>
      <c r="O72" s="14">
        <v>4557</v>
      </c>
    </row>
    <row r="73" spans="1:15" s="13" customFormat="1" ht="12" customHeight="1">
      <c r="A73" s="13" t="s">
        <v>65</v>
      </c>
      <c r="B73" s="13" t="s">
        <v>11</v>
      </c>
      <c r="C73" s="23">
        <f t="shared" si="1"/>
        <v>20973</v>
      </c>
      <c r="E73" s="16">
        <v>0</v>
      </c>
      <c r="G73" s="16">
        <v>19762</v>
      </c>
      <c r="I73" s="16">
        <v>6708</v>
      </c>
      <c r="K73" s="16">
        <v>0</v>
      </c>
      <c r="L73" s="15"/>
      <c r="M73" s="16">
        <v>-5497</v>
      </c>
      <c r="N73" s="15"/>
      <c r="O73" s="16">
        <v>0</v>
      </c>
    </row>
    <row r="74" spans="2:15" s="13" customFormat="1" ht="12" customHeight="1">
      <c r="B74" s="13" t="s">
        <v>11</v>
      </c>
      <c r="E74" s="14" t="s">
        <v>11</v>
      </c>
      <c r="G74" s="14"/>
      <c r="I74" s="14"/>
      <c r="K74" s="14"/>
      <c r="L74" s="15"/>
      <c r="M74" s="14"/>
      <c r="N74" s="15"/>
      <c r="O74" s="14"/>
    </row>
    <row r="75" spans="1:15" s="13" customFormat="1" ht="12" customHeight="1">
      <c r="A75" s="13" t="s">
        <v>22</v>
      </c>
      <c r="B75" s="13" t="s">
        <v>11</v>
      </c>
      <c r="C75" s="23">
        <f>SUM(E75:O75)</f>
        <v>2736852</v>
      </c>
      <c r="E75" s="16">
        <f>SUM(E60:E74)</f>
        <v>1033295</v>
      </c>
      <c r="G75" s="16">
        <f>SUM(G60:G74)</f>
        <v>437808</v>
      </c>
      <c r="I75" s="16">
        <f>SUM(I60:I74)</f>
        <v>538569</v>
      </c>
      <c r="K75" s="16">
        <f>SUM(K60:K74)</f>
        <v>16029</v>
      </c>
      <c r="L75" s="15"/>
      <c r="M75" s="16">
        <f>SUM(M60:M74)</f>
        <v>625161</v>
      </c>
      <c r="N75" s="15"/>
      <c r="O75" s="16">
        <f>SUM(O60:O74)</f>
        <v>85990</v>
      </c>
    </row>
    <row r="76" spans="3:15" s="13" customFormat="1" ht="12" customHeight="1">
      <c r="C76" s="18"/>
      <c r="E76" s="19"/>
      <c r="G76" s="19"/>
      <c r="I76" s="19"/>
      <c r="K76" s="19"/>
      <c r="L76" s="15"/>
      <c r="M76" s="19"/>
      <c r="N76" s="15"/>
      <c r="O76" s="19"/>
    </row>
    <row r="77" spans="1:14" s="13" customFormat="1" ht="12" customHeight="1">
      <c r="A77" s="13" t="s">
        <v>24</v>
      </c>
      <c r="B77" s="13" t="s">
        <v>11</v>
      </c>
      <c r="C77" s="15"/>
      <c r="E77" s="14"/>
      <c r="L77" s="15"/>
      <c r="N77" s="15"/>
    </row>
    <row r="78" spans="1:15" s="13" customFormat="1" ht="12" customHeight="1">
      <c r="A78" s="13" t="s">
        <v>23</v>
      </c>
      <c r="C78" s="15">
        <f>SUM(E78:O78)</f>
        <v>28495</v>
      </c>
      <c r="E78" s="14">
        <v>21398</v>
      </c>
      <c r="G78" s="14">
        <v>1106</v>
      </c>
      <c r="I78" s="14">
        <v>5369</v>
      </c>
      <c r="K78" s="14">
        <v>0</v>
      </c>
      <c r="L78" s="15"/>
      <c r="M78" s="14">
        <v>622</v>
      </c>
      <c r="N78" s="15"/>
      <c r="O78" s="14">
        <v>0</v>
      </c>
    </row>
    <row r="79" spans="1:15" s="13" customFormat="1" ht="12" customHeight="1">
      <c r="A79" s="13" t="s">
        <v>20</v>
      </c>
      <c r="B79" s="13" t="s">
        <v>11</v>
      </c>
      <c r="C79" s="23">
        <f>SUM(E79:O79)</f>
        <v>-22431</v>
      </c>
      <c r="E79" s="16">
        <v>0</v>
      </c>
      <c r="G79" s="16">
        <v>0</v>
      </c>
      <c r="I79" s="16">
        <v>0</v>
      </c>
      <c r="K79" s="16">
        <v>0</v>
      </c>
      <c r="L79" s="15"/>
      <c r="M79" s="16">
        <v>-22431</v>
      </c>
      <c r="N79" s="15"/>
      <c r="O79" s="16">
        <v>0</v>
      </c>
    </row>
    <row r="80" spans="3:15" s="13" customFormat="1" ht="12" customHeight="1">
      <c r="C80" s="19"/>
      <c r="D80" s="20"/>
      <c r="E80" s="19"/>
      <c r="F80" s="20"/>
      <c r="G80" s="19"/>
      <c r="H80" s="20"/>
      <c r="I80" s="19"/>
      <c r="J80" s="20"/>
      <c r="K80" s="19"/>
      <c r="L80" s="18"/>
      <c r="M80" s="19"/>
      <c r="N80" s="18"/>
      <c r="O80" s="19"/>
    </row>
    <row r="81" spans="1:15" s="13" customFormat="1" ht="12" customHeight="1">
      <c r="A81" s="13" t="s">
        <v>19</v>
      </c>
      <c r="B81" s="13" t="s">
        <v>11</v>
      </c>
      <c r="C81" s="23">
        <f>SUM(E81:O81)</f>
        <v>2742916</v>
      </c>
      <c r="E81" s="16">
        <f>SUM(E75:E79)</f>
        <v>1054693</v>
      </c>
      <c r="G81" s="16">
        <f>SUM(G75:G79)</f>
        <v>438914</v>
      </c>
      <c r="I81" s="16">
        <f>SUM(I75:I79)</f>
        <v>543938</v>
      </c>
      <c r="K81" s="16">
        <f>SUM(K75:K79)</f>
        <v>16029</v>
      </c>
      <c r="L81" s="15"/>
      <c r="M81" s="16">
        <f>SUM(M75:M79)</f>
        <v>603352</v>
      </c>
      <c r="N81" s="15"/>
      <c r="O81" s="16">
        <f>SUM(O75:O79)</f>
        <v>85990</v>
      </c>
    </row>
    <row r="82" spans="2:15" s="13" customFormat="1" ht="12" customHeight="1">
      <c r="B82" s="13" t="s">
        <v>11</v>
      </c>
      <c r="E82" s="14"/>
      <c r="G82" s="14"/>
      <c r="I82" s="14"/>
      <c r="K82" s="14"/>
      <c r="L82" s="15"/>
      <c r="M82" s="14"/>
      <c r="N82" s="15"/>
      <c r="O82" s="14"/>
    </row>
    <row r="83" spans="1:15" s="13" customFormat="1" ht="12" customHeight="1">
      <c r="A83" s="13" t="s">
        <v>66</v>
      </c>
      <c r="B83" s="13" t="s">
        <v>11</v>
      </c>
      <c r="E83" s="14"/>
      <c r="G83" s="14"/>
      <c r="I83" s="15"/>
      <c r="K83" s="14"/>
      <c r="L83" s="15"/>
      <c r="M83" s="14"/>
      <c r="N83" s="15"/>
      <c r="O83" s="14"/>
    </row>
    <row r="84" spans="1:15" s="13" customFormat="1" ht="12" customHeight="1">
      <c r="A84" s="13" t="s">
        <v>67</v>
      </c>
      <c r="B84" s="13" t="s">
        <v>11</v>
      </c>
      <c r="C84" s="15">
        <f aca="true" t="shared" si="2" ref="C84:C91">SUM(E84:O84)</f>
        <v>141624</v>
      </c>
      <c r="E84" s="14">
        <v>70034</v>
      </c>
      <c r="G84" s="14">
        <v>30027</v>
      </c>
      <c r="I84" s="14">
        <v>30848</v>
      </c>
      <c r="K84" s="14">
        <v>732</v>
      </c>
      <c r="L84" s="15"/>
      <c r="M84" s="14">
        <v>8563</v>
      </c>
      <c r="N84" s="15"/>
      <c r="O84" s="14">
        <v>1420</v>
      </c>
    </row>
    <row r="85" spans="1:15" s="13" customFormat="1" ht="12" customHeight="1">
      <c r="A85" s="13" t="s">
        <v>68</v>
      </c>
      <c r="C85" s="15">
        <f t="shared" si="2"/>
        <v>3770</v>
      </c>
      <c r="E85" s="14">
        <v>0</v>
      </c>
      <c r="G85" s="14">
        <v>0</v>
      </c>
      <c r="I85" s="15">
        <v>0</v>
      </c>
      <c r="K85" s="14">
        <v>0</v>
      </c>
      <c r="L85" s="15"/>
      <c r="M85" s="14">
        <v>0</v>
      </c>
      <c r="N85" s="15"/>
      <c r="O85" s="14">
        <v>3770</v>
      </c>
    </row>
    <row r="86" spans="1:15" s="13" customFormat="1" ht="12" customHeight="1">
      <c r="A86" s="13" t="s">
        <v>79</v>
      </c>
      <c r="C86" s="15">
        <f>SUM(E86:O86)</f>
        <v>-1176</v>
      </c>
      <c r="E86" s="14">
        <v>0</v>
      </c>
      <c r="G86" s="14">
        <v>0</v>
      </c>
      <c r="I86" s="15">
        <v>0</v>
      </c>
      <c r="K86" s="14">
        <v>0</v>
      </c>
      <c r="L86" s="15"/>
      <c r="M86" s="14">
        <v>-1176</v>
      </c>
      <c r="N86" s="15"/>
      <c r="O86" s="14">
        <v>0</v>
      </c>
    </row>
    <row r="87" spans="1:15" s="13" customFormat="1" ht="12" customHeight="1">
      <c r="A87" s="13" t="s">
        <v>69</v>
      </c>
      <c r="B87" s="13" t="s">
        <v>11</v>
      </c>
      <c r="C87" s="15">
        <f t="shared" si="2"/>
        <v>1473925</v>
      </c>
      <c r="E87" s="14">
        <v>0</v>
      </c>
      <c r="G87" s="14">
        <v>596752</v>
      </c>
      <c r="I87" s="14">
        <v>202736</v>
      </c>
      <c r="K87" s="14">
        <v>0</v>
      </c>
      <c r="L87" s="15"/>
      <c r="M87" s="14">
        <v>586170</v>
      </c>
      <c r="N87" s="15"/>
      <c r="O87" s="14">
        <v>88267</v>
      </c>
    </row>
    <row r="88" spans="1:15" s="13" customFormat="1" ht="12" customHeight="1">
      <c r="A88" s="13" t="s">
        <v>70</v>
      </c>
      <c r="C88" s="15">
        <f t="shared" si="2"/>
        <v>296869</v>
      </c>
      <c r="E88" s="14">
        <v>300</v>
      </c>
      <c r="G88" s="14">
        <v>139743</v>
      </c>
      <c r="I88" s="15">
        <v>57650</v>
      </c>
      <c r="K88" s="14">
        <v>844</v>
      </c>
      <c r="L88" s="15"/>
      <c r="M88" s="14">
        <v>24928</v>
      </c>
      <c r="N88" s="15"/>
      <c r="O88" s="14">
        <v>73404</v>
      </c>
    </row>
    <row r="89" spans="1:15" s="13" customFormat="1" ht="12" customHeight="1">
      <c r="A89" s="13" t="s">
        <v>71</v>
      </c>
      <c r="B89" s="13" t="s">
        <v>11</v>
      </c>
      <c r="C89" s="15">
        <f t="shared" si="2"/>
        <v>338688</v>
      </c>
      <c r="E89" s="14">
        <v>5055</v>
      </c>
      <c r="G89" s="14">
        <v>123022</v>
      </c>
      <c r="I89" s="14">
        <v>43474</v>
      </c>
      <c r="K89" s="14">
        <v>0</v>
      </c>
      <c r="L89" s="15"/>
      <c r="M89" s="14">
        <v>135562</v>
      </c>
      <c r="N89" s="15"/>
      <c r="O89" s="14">
        <v>31575</v>
      </c>
    </row>
    <row r="90" spans="1:15" s="13" customFormat="1" ht="12" customHeight="1">
      <c r="A90" s="13" t="s">
        <v>72</v>
      </c>
      <c r="C90" s="15">
        <f t="shared" si="2"/>
        <v>433226</v>
      </c>
      <c r="E90" s="14">
        <v>0</v>
      </c>
      <c r="G90" s="14">
        <v>0</v>
      </c>
      <c r="I90" s="15">
        <v>0</v>
      </c>
      <c r="K90" s="14">
        <v>0</v>
      </c>
      <c r="L90" s="15"/>
      <c r="M90" s="14">
        <f>433225+1</f>
        <v>433226</v>
      </c>
      <c r="N90" s="15"/>
      <c r="O90" s="14">
        <v>0</v>
      </c>
    </row>
    <row r="91" spans="1:15" s="13" customFormat="1" ht="12" customHeight="1">
      <c r="A91" s="13" t="s">
        <v>73</v>
      </c>
      <c r="B91" s="13" t="s">
        <v>11</v>
      </c>
      <c r="C91" s="23">
        <f t="shared" si="2"/>
        <v>215242</v>
      </c>
      <c r="E91" s="16">
        <v>0</v>
      </c>
      <c r="G91" s="16">
        <v>0</v>
      </c>
      <c r="I91" s="16">
        <v>0</v>
      </c>
      <c r="K91" s="16">
        <v>0</v>
      </c>
      <c r="L91" s="15"/>
      <c r="M91" s="16">
        <v>215242</v>
      </c>
      <c r="N91" s="15"/>
      <c r="O91" s="16">
        <v>0</v>
      </c>
    </row>
    <row r="92" spans="3:15" s="13" customFormat="1" ht="12" customHeight="1">
      <c r="C92" s="17"/>
      <c r="D92" s="20"/>
      <c r="E92" s="19"/>
      <c r="F92" s="20"/>
      <c r="G92" s="19"/>
      <c r="H92" s="20"/>
      <c r="I92" s="19"/>
      <c r="J92" s="20"/>
      <c r="K92" s="19"/>
      <c r="L92" s="18"/>
      <c r="M92" s="19"/>
      <c r="N92" s="18"/>
      <c r="O92" s="19"/>
    </row>
    <row r="93" spans="1:15" s="13" customFormat="1" ht="12" customHeight="1">
      <c r="A93" s="13" t="s">
        <v>21</v>
      </c>
      <c r="B93" s="13" t="s">
        <v>11</v>
      </c>
      <c r="C93" s="26">
        <f>SUM(C84:C91)</f>
        <v>2902168</v>
      </c>
      <c r="E93" s="16">
        <f>SUM(E84:E91)</f>
        <v>75389</v>
      </c>
      <c r="G93" s="16">
        <f>SUM(G84:G91)</f>
        <v>889544</v>
      </c>
      <c r="I93" s="16">
        <f>SUM(I84:I91)</f>
        <v>334708</v>
      </c>
      <c r="K93" s="16">
        <f>SUM(K84:K91)</f>
        <v>1576</v>
      </c>
      <c r="L93" s="15"/>
      <c r="M93" s="16">
        <f>SUM(M84:M91)</f>
        <v>1402515</v>
      </c>
      <c r="N93" s="15"/>
      <c r="O93" s="16">
        <f>SUM(O84:O91)</f>
        <v>198436</v>
      </c>
    </row>
    <row r="94" spans="2:15" s="13" customFormat="1" ht="12" customHeight="1">
      <c r="B94" s="13" t="s">
        <v>11</v>
      </c>
      <c r="E94" s="14"/>
      <c r="G94" s="14"/>
      <c r="I94" s="15"/>
      <c r="K94" s="14"/>
      <c r="L94" s="15"/>
      <c r="M94" s="14"/>
      <c r="N94" s="15"/>
      <c r="O94" s="14"/>
    </row>
    <row r="95" spans="1:15" s="13" customFormat="1" ht="12" customHeight="1">
      <c r="A95" s="13" t="s">
        <v>74</v>
      </c>
      <c r="B95" s="13" t="s">
        <v>11</v>
      </c>
      <c r="C95" s="26">
        <f>SUM(E95:O95)</f>
        <v>404051</v>
      </c>
      <c r="E95" s="16">
        <v>0</v>
      </c>
      <c r="G95" s="16">
        <v>0</v>
      </c>
      <c r="I95" s="16">
        <v>0</v>
      </c>
      <c r="K95" s="16">
        <v>0</v>
      </c>
      <c r="L95" s="15"/>
      <c r="M95" s="16">
        <v>404051</v>
      </c>
      <c r="N95" s="15"/>
      <c r="O95" s="16">
        <v>0</v>
      </c>
    </row>
    <row r="96" spans="1:15" s="13" customFormat="1" ht="12" customHeight="1">
      <c r="A96" s="13" t="s">
        <v>12</v>
      </c>
      <c r="B96" s="13" t="s">
        <v>11</v>
      </c>
      <c r="E96" s="14"/>
      <c r="G96" s="14"/>
      <c r="I96" s="15"/>
      <c r="K96" s="14"/>
      <c r="L96" s="15"/>
      <c r="M96" s="14"/>
      <c r="N96" s="15"/>
      <c r="O96" s="14"/>
    </row>
    <row r="97" spans="1:15" s="13" customFormat="1" ht="12" customHeight="1">
      <c r="A97" s="13" t="s">
        <v>80</v>
      </c>
      <c r="B97" s="13" t="s">
        <v>11</v>
      </c>
      <c r="C97" s="26">
        <f>SUM(E97:O97)</f>
        <v>17967793</v>
      </c>
      <c r="E97" s="16">
        <f>E38+E45+E57+E81+E93+E95</f>
        <v>8498188</v>
      </c>
      <c r="G97" s="16">
        <f>G38+G45+G57+G81+G93+G95</f>
        <v>2171309</v>
      </c>
      <c r="I97" s="16">
        <f>I38+I45+I57+I81+I93+I95</f>
        <v>3661313</v>
      </c>
      <c r="K97" s="16">
        <f>K38+K45+K57+K81+K93+K95</f>
        <v>146126</v>
      </c>
      <c r="L97" s="15"/>
      <c r="M97" s="16">
        <f>M38+M45+M57+M81+M93+M95</f>
        <v>3115960</v>
      </c>
      <c r="N97" s="15"/>
      <c r="O97" s="27">
        <f>O38+O45+O57+O81+O93+O95</f>
        <v>374897</v>
      </c>
    </row>
    <row r="98" spans="3:15" s="13" customFormat="1" ht="12" customHeight="1">
      <c r="C98" s="18"/>
      <c r="E98" s="19"/>
      <c r="G98" s="19"/>
      <c r="I98" s="19"/>
      <c r="K98" s="19"/>
      <c r="L98" s="15"/>
      <c r="M98" s="19"/>
      <c r="N98" s="15"/>
      <c r="O98" s="19"/>
    </row>
    <row r="99" spans="1:15" s="13" customFormat="1" ht="12" customHeight="1" thickBot="1">
      <c r="A99" s="13" t="s">
        <v>14</v>
      </c>
      <c r="B99" s="13" t="s">
        <v>11</v>
      </c>
      <c r="C99" s="32">
        <f>SUM(E99:O99)</f>
        <v>17967793</v>
      </c>
      <c r="E99" s="32">
        <f>SUM(E97:E98)</f>
        <v>8498188</v>
      </c>
      <c r="G99" s="32">
        <f>SUM(G97:G98)</f>
        <v>2171309</v>
      </c>
      <c r="I99" s="32">
        <f>SUM(I97:I98,)</f>
        <v>3661313</v>
      </c>
      <c r="K99" s="32">
        <f>SUM(K97:K98)</f>
        <v>146126</v>
      </c>
      <c r="L99" s="15"/>
      <c r="M99" s="32">
        <f>SUM(M97:M98)</f>
        <v>3115960</v>
      </c>
      <c r="N99" s="15"/>
      <c r="O99" s="32">
        <f>SUM(O97:O98)</f>
        <v>374897</v>
      </c>
    </row>
    <row r="100" s="13" customFormat="1" ht="12.75" thickTop="1">
      <c r="B100" s="13" t="s">
        <v>11</v>
      </c>
    </row>
    <row r="101" s="13" customFormat="1" ht="12"/>
  </sheetData>
  <sheetProtection/>
  <mergeCells count="3">
    <mergeCell ref="A3:O3"/>
    <mergeCell ref="A5:O5"/>
    <mergeCell ref="A6:O6"/>
  </mergeCells>
  <conditionalFormatting sqref="A12:IV99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300" verticalDpi="300" orientation="landscape" scale="97" r:id="rId1"/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
</dc:description>
  <cp:lastModifiedBy>eparfait</cp:lastModifiedBy>
  <cp:lastPrinted>2007-08-20T15:22:37Z</cp:lastPrinted>
  <dcterms:created xsi:type="dcterms:W3CDTF">1999-07-27T20:04:28Z</dcterms:created>
  <dcterms:modified xsi:type="dcterms:W3CDTF">2008-10-14T16:12:37Z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