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4290" activeTab="1"/>
  </bookViews>
  <sheets>
    <sheet name="BS" sheetId="1" r:id="rId1"/>
    <sheet name="Oper stmt" sheetId="2" r:id="rId2"/>
  </sheets>
  <definedNames>
    <definedName name="_Regression_Int" localSheetId="1" hidden="1">1</definedName>
    <definedName name="_xlnm.Print_Area" localSheetId="1">'Oper stmt'!$A$1:$Q$41</definedName>
    <definedName name="Print_Area_MI" localSheetId="1">'Oper stmt'!#REF!</definedName>
  </definedNames>
  <calcPr fullCalcOnLoad="1"/>
</workbook>
</file>

<file path=xl/sharedStrings.xml><?xml version="1.0" encoding="utf-8"?>
<sst xmlns="http://schemas.openxmlformats.org/spreadsheetml/2006/main" count="156" uniqueCount="58">
  <si>
    <t>University</t>
  </si>
  <si>
    <t>Food</t>
  </si>
  <si>
    <t>Court</t>
  </si>
  <si>
    <t>Total</t>
  </si>
  <si>
    <t>Service</t>
  </si>
  <si>
    <t>Bookstore</t>
  </si>
  <si>
    <t>Almagest</t>
  </si>
  <si>
    <t>Center</t>
  </si>
  <si>
    <t>Apartments</t>
  </si>
  <si>
    <t>Athletics</t>
  </si>
  <si>
    <t>Operating Revenues:</t>
  </si>
  <si>
    <t>Operating Expenditures:</t>
  </si>
  <si>
    <t>Excess of operating revenue</t>
  </si>
  <si>
    <t>Other Revenues:</t>
  </si>
  <si>
    <t xml:space="preserve">Sales and services </t>
  </si>
  <si>
    <t>Fee allocations</t>
  </si>
  <si>
    <t>Concessions</t>
  </si>
  <si>
    <t>Athletics - Baseball</t>
  </si>
  <si>
    <t xml:space="preserve">Miscellaneous income </t>
  </si>
  <si>
    <t>Pilots boosters</t>
  </si>
  <si>
    <t>Less cost of goods sold</t>
  </si>
  <si>
    <t xml:space="preserve">Total operating revenue </t>
  </si>
  <si>
    <t xml:space="preserve">Salaries </t>
  </si>
  <si>
    <t>Wages</t>
  </si>
  <si>
    <t xml:space="preserve">Staff Benefits </t>
  </si>
  <si>
    <t xml:space="preserve">Travel </t>
  </si>
  <si>
    <t xml:space="preserve">Supplies and expense </t>
  </si>
  <si>
    <t>Utilities</t>
  </si>
  <si>
    <t>Principal and interest</t>
  </si>
  <si>
    <t>Equipment</t>
  </si>
  <si>
    <t>Total operating expenditures</t>
  </si>
  <si>
    <t xml:space="preserve">over operating expense </t>
  </si>
  <si>
    <t>Interest on investments</t>
  </si>
  <si>
    <t>Excess revenue over expenditures</t>
  </si>
  <si>
    <t xml:space="preserve"> </t>
  </si>
  <si>
    <t>GF / Restricted Transfers</t>
  </si>
  <si>
    <t>ANALYSIS OF REVENUES AND EXPENDITURES</t>
  </si>
  <si>
    <t>STATEMENT OF NET ASSETS</t>
  </si>
  <si>
    <t xml:space="preserve"> Athletics</t>
  </si>
  <si>
    <t>Assets:</t>
  </si>
  <si>
    <t xml:space="preserve">Cash and investments </t>
  </si>
  <si>
    <t xml:space="preserve">Accrued Interest </t>
  </si>
  <si>
    <t>Inventories on hand</t>
  </si>
  <si>
    <t>Accounts receivable</t>
  </si>
  <si>
    <t>Total assets</t>
  </si>
  <si>
    <t>Liabilities and Fund Balances:</t>
  </si>
  <si>
    <t xml:space="preserve">Accounts payable </t>
  </si>
  <si>
    <t xml:space="preserve">  </t>
  </si>
  <si>
    <t>Deferred revenues</t>
  </si>
  <si>
    <t>Total liabilities</t>
  </si>
  <si>
    <t>Fund balance-</t>
  </si>
  <si>
    <t>Transfers to restricted fund</t>
  </si>
  <si>
    <t xml:space="preserve">Excess of revenue over expenditures </t>
  </si>
  <si>
    <t>Total liabilities and fund balance</t>
  </si>
  <si>
    <t>For the Year Ended June 30, 2010</t>
  </si>
  <si>
    <t>Balance July 1, 2009</t>
  </si>
  <si>
    <t>Fund balance June 30, 2010</t>
  </si>
  <si>
    <t>As of June 30, 2010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</si>
</sst>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_(&quot;$&quot;* #,##0.000_);_(&quot;$&quot;* \(#,##0.000\);_(&quot;$&quot;* &quot;-&quot;??_);_(@_)"/>
    <numFmt numFmtId="174" formatCode="_(&quot;$&quot;* #,##0.0000_);_(&quot;$&quot;* \(#,##0.0000\);_(&quot;$&quot;* &quot;-&quot;??_);_(@_)"/>
    <numFmt numFmtId="175" formatCode="_(&quot;$&quot;* #,##0.00000_);_(&quot;$&quot;* \(#,##0.00000\);_(&quot;$&quot;* &quot;-&quot;??_);_(@_)"/>
    <numFmt numFmtId="176" formatCode="_(&quot;$&quot;* #,##0.000000_);_(&quot;$&quot;* \(#,##0.000000\);_(&quot;$&quot;* &quot;-&quot;??_);_(@_)"/>
    <numFmt numFmtId="177" formatCode="_(&quot;$&quot;* #,##0.0000000_);_(&quot;$&quot;* \(#,##0.0000000\);_(&quot;$&quot;* &quot;-&quot;??_);_(@_)"/>
    <numFmt numFmtId="178" formatCode="_(&quot;$&quot;* #,##0.00000000_);_(&quot;$&quot;* \(#,##0.00000000\);_(&quot;$&quot;* &quot;-&quot;??_);_(@_)"/>
    <numFmt numFmtId="179" formatCode="_(&quot;$&quot;* #,##0.000000000_);_(&quot;$&quot;* \(#,##0.000000000\);_(&quot;$&quot;* &quot;-&quot;??_);_(@_)"/>
  </numFmts>
  <fonts count="40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b/>
      <sz val="12"/>
      <name val="Goudy Old Style"/>
      <family val="1"/>
    </font>
    <font>
      <b/>
      <sz val="10"/>
      <name val="Arial"/>
      <family val="2"/>
    </font>
    <font>
      <sz val="9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vertical="center"/>
      <protection/>
    </xf>
    <xf numFmtId="164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37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68" fontId="2" fillId="0" borderId="0" xfId="44" applyNumberFormat="1" applyFont="1" applyFill="1" applyAlignment="1" applyProtection="1">
      <alignment vertical="center"/>
      <protection locked="0"/>
    </xf>
    <xf numFmtId="166" fontId="2" fillId="0" borderId="0" xfId="42" applyNumberFormat="1" applyFont="1" applyFill="1" applyAlignment="1" applyProtection="1">
      <alignment vertical="center"/>
      <protection locked="0"/>
    </xf>
    <xf numFmtId="166" fontId="2" fillId="0" borderId="0" xfId="42" applyNumberFormat="1" applyFont="1" applyFill="1" applyBorder="1" applyAlignment="1" applyProtection="1">
      <alignment vertical="center"/>
      <protection/>
    </xf>
    <xf numFmtId="166" fontId="2" fillId="0" borderId="0" xfId="42" applyNumberFormat="1" applyFont="1" applyFill="1" applyAlignment="1" applyProtection="1">
      <alignment vertical="center"/>
      <protection/>
    </xf>
    <xf numFmtId="166" fontId="2" fillId="0" borderId="0" xfId="42" applyNumberFormat="1" applyFont="1" applyFill="1" applyAlignment="1">
      <alignment vertical="center"/>
    </xf>
    <xf numFmtId="168" fontId="2" fillId="0" borderId="0" xfId="44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/>
    </xf>
    <xf numFmtId="0" fontId="2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37" fontId="6" fillId="0" borderId="0" xfId="0" applyNumberFormat="1" applyFont="1" applyFill="1" applyBorder="1" applyAlignment="1" applyProtection="1">
      <alignment horizontal="center" vertical="center"/>
      <protection/>
    </xf>
    <xf numFmtId="37" fontId="6" fillId="0" borderId="10" xfId="0" applyNumberFormat="1" applyFont="1" applyFill="1" applyBorder="1" applyAlignment="1" applyProtection="1">
      <alignment horizontal="center" vertical="center"/>
      <protection/>
    </xf>
    <xf numFmtId="37" fontId="6" fillId="0" borderId="0" xfId="0" applyNumberFormat="1" applyFont="1" applyFill="1" applyAlignment="1" applyProtection="1">
      <alignment vertical="center"/>
      <protection/>
    </xf>
    <xf numFmtId="37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 locked="0"/>
    </xf>
    <xf numFmtId="168" fontId="6" fillId="0" borderId="0" xfId="44" applyNumberFormat="1" applyFont="1" applyFill="1" applyAlignment="1" applyProtection="1">
      <alignment vertical="center"/>
      <protection/>
    </xf>
    <xf numFmtId="166" fontId="6" fillId="0" borderId="0" xfId="42" applyNumberFormat="1" applyFont="1" applyFill="1" applyAlignment="1" applyProtection="1">
      <alignment vertical="center"/>
      <protection/>
    </xf>
    <xf numFmtId="166" fontId="6" fillId="0" borderId="0" xfId="42" applyNumberFormat="1" applyFont="1" applyFill="1" applyBorder="1" applyAlignment="1" applyProtection="1">
      <alignment vertical="center"/>
      <protection/>
    </xf>
    <xf numFmtId="166" fontId="6" fillId="0" borderId="10" xfId="42" applyNumberFormat="1" applyFont="1" applyFill="1" applyBorder="1" applyAlignment="1" applyProtection="1">
      <alignment vertical="center"/>
      <protection/>
    </xf>
    <xf numFmtId="166" fontId="6" fillId="0" borderId="0" xfId="42" applyNumberFormat="1" applyFont="1" applyFill="1" applyAlignment="1" applyProtection="1">
      <alignment vertical="center"/>
      <protection locked="0"/>
    </xf>
    <xf numFmtId="166" fontId="6" fillId="0" borderId="11" xfId="42" applyNumberFormat="1" applyFont="1" applyFill="1" applyBorder="1" applyAlignment="1" applyProtection="1">
      <alignment vertical="center"/>
      <protection/>
    </xf>
    <xf numFmtId="166" fontId="6" fillId="0" borderId="0" xfId="42" applyNumberFormat="1" applyFont="1" applyFill="1" applyAlignment="1">
      <alignment vertical="center"/>
    </xf>
    <xf numFmtId="168" fontId="6" fillId="0" borderId="12" xfId="44" applyNumberFormat="1" applyFont="1" applyFill="1" applyBorder="1" applyAlignment="1" applyProtection="1">
      <alignment vertical="center"/>
      <protection/>
    </xf>
    <xf numFmtId="168" fontId="6" fillId="0" borderId="0" xfId="44" applyNumberFormat="1" applyFont="1" applyFill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37" fontId="6" fillId="0" borderId="0" xfId="0" applyNumberFormat="1" applyFont="1" applyFill="1" applyBorder="1" applyAlignment="1" applyProtection="1">
      <alignment vertical="center"/>
      <protection/>
    </xf>
    <xf numFmtId="168" fontId="6" fillId="0" borderId="0" xfId="44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1F4F9"/>
        </patternFill>
      </fill>
    </dxf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47625</xdr:rowOff>
    </xdr:from>
    <xdr:to>
      <xdr:col>3</xdr:col>
      <xdr:colOff>1828800</xdr:colOff>
      <xdr:row>4</xdr:row>
      <xdr:rowOff>161925</xdr:rowOff>
    </xdr:to>
    <xdr:pic>
      <xdr:nvPicPr>
        <xdr:cNvPr id="1" name="Picture 1" descr="LSU-Shrevepor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00025"/>
          <a:ext cx="2295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0</xdr:rowOff>
    </xdr:from>
    <xdr:to>
      <xdr:col>3</xdr:col>
      <xdr:colOff>1752600</xdr:colOff>
      <xdr:row>5</xdr:row>
      <xdr:rowOff>95250</xdr:rowOff>
    </xdr:to>
    <xdr:pic>
      <xdr:nvPicPr>
        <xdr:cNvPr id="1" name="Picture 1" descr="LSU-Shrevepor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0"/>
          <a:ext cx="2295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showGridLines="0" zoomScalePageLayoutView="0" workbookViewId="0" topLeftCell="A1">
      <selection activeCell="E20" sqref="E20"/>
    </sheetView>
  </sheetViews>
  <sheetFormatPr defaultColWidth="10.875" defaultRowHeight="12.75"/>
  <cols>
    <col min="1" max="3" width="2.625" style="1" customWidth="1"/>
    <col min="4" max="4" width="28.625" style="1" customWidth="1"/>
    <col min="5" max="5" width="10.625" style="1" customWidth="1"/>
    <col min="6" max="6" width="1.625" style="21" customWidth="1"/>
    <col min="7" max="7" width="10.625" style="1" customWidth="1"/>
    <col min="8" max="8" width="1.625" style="21" customWidth="1"/>
    <col min="9" max="9" width="10.625" style="1" customWidth="1"/>
    <col min="10" max="10" width="1.625" style="21" customWidth="1"/>
    <col min="11" max="11" width="10.625" style="1" customWidth="1"/>
    <col min="12" max="12" width="1.625" style="21" customWidth="1"/>
    <col min="13" max="13" width="10.625" style="1" customWidth="1"/>
    <col min="14" max="14" width="1.625" style="21" customWidth="1"/>
    <col min="15" max="15" width="10.375" style="1" customWidth="1"/>
    <col min="16" max="16" width="1.625" style="21" customWidth="1"/>
    <col min="17" max="17" width="10.50390625" style="1" customWidth="1"/>
    <col min="18" max="18" width="1.625" style="1" customWidth="1"/>
    <col min="19" max="19" width="24.625" style="1" customWidth="1"/>
    <col min="20" max="21" width="13.625" style="1" customWidth="1"/>
    <col min="22" max="22" width="10.875" style="1" customWidth="1"/>
    <col min="23" max="23" width="12.625" style="1" customWidth="1"/>
    <col min="24" max="25" width="11.625" style="1" customWidth="1"/>
    <col min="26" max="27" width="10.875" style="1" customWidth="1"/>
    <col min="28" max="31" width="11.625" style="1" customWidth="1"/>
    <col min="32" max="32" width="12.625" style="1" customWidth="1"/>
    <col min="33" max="35" width="11.625" style="1" customWidth="1"/>
    <col min="36" max="37" width="10.875" style="1" customWidth="1"/>
    <col min="38" max="39" width="11.625" style="1" customWidth="1"/>
    <col min="40" max="16384" width="10.875" style="1" customWidth="1"/>
  </cols>
  <sheetData>
    <row r="1" spans="1:17" ht="12">
      <c r="A1" s="45"/>
      <c r="B1" s="45"/>
      <c r="C1" s="45"/>
      <c r="D1" s="45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0.5" customHeight="1">
      <c r="A2" s="45"/>
      <c r="B2" s="45"/>
      <c r="C2" s="45"/>
      <c r="D2" s="45"/>
      <c r="E2" s="5"/>
      <c r="F2" s="5"/>
      <c r="G2" s="5"/>
      <c r="H2" s="5"/>
      <c r="I2" s="5"/>
      <c r="J2" s="5"/>
      <c r="K2" s="5"/>
      <c r="L2" s="5"/>
      <c r="M2" s="5"/>
      <c r="N2" s="5"/>
      <c r="O2" s="4"/>
      <c r="P2" s="5"/>
      <c r="Q2" s="5"/>
    </row>
    <row r="3" spans="1:17" ht="16.5">
      <c r="A3" s="45"/>
      <c r="B3" s="45"/>
      <c r="C3" s="45"/>
      <c r="D3" s="45"/>
      <c r="E3" s="46" t="s">
        <v>37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ht="8.25" customHeight="1">
      <c r="A4" s="45"/>
      <c r="B4" s="45"/>
      <c r="C4" s="45"/>
      <c r="D4" s="4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6.5">
      <c r="A5" s="45"/>
      <c r="B5" s="45"/>
      <c r="C5" s="45"/>
      <c r="D5" s="45"/>
      <c r="E5" s="46" t="s">
        <v>57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2">
      <c r="A6" s="45"/>
      <c r="B6" s="45"/>
      <c r="C6" s="45"/>
      <c r="D6" s="4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2">
      <c r="A7" s="45"/>
      <c r="B7" s="45"/>
      <c r="C7" s="45"/>
      <c r="D7" s="4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0.5" customHeight="1">
      <c r="A8" s="45"/>
      <c r="B8" s="45"/>
      <c r="C8" s="45"/>
      <c r="D8" s="45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1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s="10" customFormat="1" ht="12.75">
      <c r="A10" s="22"/>
      <c r="B10" s="22"/>
      <c r="C10" s="22"/>
      <c r="D10" s="22"/>
      <c r="E10" s="22"/>
      <c r="F10" s="40"/>
      <c r="G10" s="22"/>
      <c r="H10" s="40"/>
      <c r="I10" s="22"/>
      <c r="J10" s="40"/>
      <c r="K10" s="22"/>
      <c r="L10" s="40"/>
      <c r="M10" s="22"/>
      <c r="N10" s="40"/>
      <c r="O10" s="24" t="s">
        <v>0</v>
      </c>
      <c r="P10" s="40"/>
      <c r="Q10" s="22"/>
    </row>
    <row r="11" spans="1:17" s="10" customFormat="1" ht="12.75">
      <c r="A11" s="22"/>
      <c r="B11" s="22"/>
      <c r="C11" s="22"/>
      <c r="D11" s="22"/>
      <c r="E11" s="22"/>
      <c r="F11" s="40"/>
      <c r="G11" s="24" t="s">
        <v>1</v>
      </c>
      <c r="H11" s="40"/>
      <c r="I11" s="22"/>
      <c r="J11" s="40"/>
      <c r="K11" s="22"/>
      <c r="L11" s="40"/>
      <c r="M11" s="24" t="s">
        <v>0</v>
      </c>
      <c r="N11" s="40"/>
      <c r="O11" s="24" t="s">
        <v>2</v>
      </c>
      <c r="P11" s="40"/>
      <c r="Q11" s="22"/>
    </row>
    <row r="12" spans="1:17" s="10" customFormat="1" ht="12.75">
      <c r="A12" s="22"/>
      <c r="B12" s="22"/>
      <c r="C12" s="22"/>
      <c r="D12" s="22"/>
      <c r="E12" s="41" t="s">
        <v>3</v>
      </c>
      <c r="F12" s="40"/>
      <c r="G12" s="41" t="s">
        <v>4</v>
      </c>
      <c r="H12" s="40"/>
      <c r="I12" s="41" t="s">
        <v>5</v>
      </c>
      <c r="J12" s="40"/>
      <c r="K12" s="41" t="s">
        <v>6</v>
      </c>
      <c r="L12" s="40"/>
      <c r="M12" s="41" t="s">
        <v>7</v>
      </c>
      <c r="N12" s="40"/>
      <c r="O12" s="41" t="s">
        <v>8</v>
      </c>
      <c r="P12" s="40"/>
      <c r="Q12" s="41" t="s">
        <v>38</v>
      </c>
    </row>
    <row r="13" spans="1:17" s="10" customFormat="1" ht="12.75">
      <c r="A13" s="22"/>
      <c r="B13" s="22"/>
      <c r="C13" s="22"/>
      <c r="D13" s="22"/>
      <c r="E13" s="23"/>
      <c r="F13" s="40"/>
      <c r="G13" s="23"/>
      <c r="H13" s="40"/>
      <c r="I13" s="23"/>
      <c r="J13" s="40"/>
      <c r="K13" s="23"/>
      <c r="L13" s="40"/>
      <c r="M13" s="23"/>
      <c r="N13" s="40"/>
      <c r="O13" s="23"/>
      <c r="P13" s="40"/>
      <c r="Q13" s="42"/>
    </row>
    <row r="14" spans="1:17" s="10" customFormat="1" ht="12.75">
      <c r="A14" s="29" t="s">
        <v>39</v>
      </c>
      <c r="B14" s="22"/>
      <c r="C14" s="22"/>
      <c r="D14" s="22"/>
      <c r="E14" s="27"/>
      <c r="F14" s="43"/>
      <c r="G14" s="27"/>
      <c r="H14" s="43"/>
      <c r="I14" s="27"/>
      <c r="J14" s="43"/>
      <c r="K14" s="27"/>
      <c r="L14" s="43"/>
      <c r="M14" s="27"/>
      <c r="N14" s="43"/>
      <c r="O14" s="27"/>
      <c r="P14" s="43"/>
      <c r="Q14" s="22"/>
    </row>
    <row r="15" spans="1:18" s="10" customFormat="1" ht="12.75">
      <c r="A15" s="22"/>
      <c r="B15" s="29" t="s">
        <v>40</v>
      </c>
      <c r="C15" s="22"/>
      <c r="D15" s="22"/>
      <c r="E15" s="31">
        <f>SUM(G15:R15)</f>
        <v>1066545</v>
      </c>
      <c r="F15" s="44"/>
      <c r="G15" s="31">
        <f>+G30-G17-G16</f>
        <v>-334074</v>
      </c>
      <c r="H15" s="44" t="s">
        <v>34</v>
      </c>
      <c r="I15" s="31">
        <f>+I30-I16-I17-I18+I22</f>
        <v>1369130</v>
      </c>
      <c r="J15" s="44" t="s">
        <v>34</v>
      </c>
      <c r="K15" s="31">
        <v>0</v>
      </c>
      <c r="L15" s="44" t="s">
        <v>34</v>
      </c>
      <c r="M15" s="31">
        <f>+M31-M16</f>
        <v>24346</v>
      </c>
      <c r="N15" s="44" t="s">
        <v>34</v>
      </c>
      <c r="O15" s="31">
        <f>+O31-O16</f>
        <v>14737</v>
      </c>
      <c r="P15" s="44"/>
      <c r="Q15" s="31">
        <f>+Q31-Q16</f>
        <v>-7594</v>
      </c>
      <c r="R15" s="20"/>
    </row>
    <row r="16" spans="1:18" s="10" customFormat="1" ht="12.75">
      <c r="A16" s="22"/>
      <c r="B16" s="29" t="s">
        <v>41</v>
      </c>
      <c r="C16" s="22"/>
      <c r="D16" s="22"/>
      <c r="E16" s="32">
        <f>SUM(G16:R16)</f>
        <v>0</v>
      </c>
      <c r="F16" s="33"/>
      <c r="G16" s="32">
        <v>0</v>
      </c>
      <c r="H16" s="33" t="s">
        <v>34</v>
      </c>
      <c r="I16" s="32">
        <v>0</v>
      </c>
      <c r="J16" s="33" t="s">
        <v>34</v>
      </c>
      <c r="K16" s="32">
        <v>0</v>
      </c>
      <c r="L16" s="33" t="s">
        <v>34</v>
      </c>
      <c r="M16" s="32">
        <v>0</v>
      </c>
      <c r="N16" s="33" t="s">
        <v>34</v>
      </c>
      <c r="O16" s="32">
        <v>0</v>
      </c>
      <c r="P16" s="33"/>
      <c r="Q16" s="32">
        <v>0</v>
      </c>
      <c r="R16" s="20"/>
    </row>
    <row r="17" spans="1:18" s="10" customFormat="1" ht="12.75">
      <c r="A17" s="22"/>
      <c r="B17" s="29" t="s">
        <v>42</v>
      </c>
      <c r="C17" s="22"/>
      <c r="D17" s="22"/>
      <c r="E17" s="32">
        <f>SUM(G17:R17)</f>
        <v>400864</v>
      </c>
      <c r="F17" s="33"/>
      <c r="G17" s="32">
        <v>6176</v>
      </c>
      <c r="H17" s="33" t="s">
        <v>34</v>
      </c>
      <c r="I17" s="32">
        <v>394688</v>
      </c>
      <c r="J17" s="33" t="s">
        <v>34</v>
      </c>
      <c r="K17" s="32">
        <v>0</v>
      </c>
      <c r="L17" s="33" t="s">
        <v>34</v>
      </c>
      <c r="M17" s="32">
        <v>0</v>
      </c>
      <c r="N17" s="33" t="s">
        <v>34</v>
      </c>
      <c r="O17" s="32">
        <v>0</v>
      </c>
      <c r="P17" s="33"/>
      <c r="Q17" s="32">
        <v>0</v>
      </c>
      <c r="R17" s="20"/>
    </row>
    <row r="18" spans="1:18" s="10" customFormat="1" ht="12.75">
      <c r="A18" s="22"/>
      <c r="B18" s="29" t="s">
        <v>43</v>
      </c>
      <c r="C18" s="22"/>
      <c r="D18" s="22"/>
      <c r="E18" s="32">
        <f>SUM(G18:R18)</f>
        <v>156459</v>
      </c>
      <c r="F18" s="33"/>
      <c r="G18" s="32">
        <v>0</v>
      </c>
      <c r="H18" s="33" t="s">
        <v>34</v>
      </c>
      <c r="I18" s="32">
        <f>26387+185072-55000</f>
        <v>156459</v>
      </c>
      <c r="J18" s="33" t="s">
        <v>34</v>
      </c>
      <c r="K18" s="32">
        <v>0</v>
      </c>
      <c r="L18" s="33" t="s">
        <v>34</v>
      </c>
      <c r="M18" s="32">
        <v>0</v>
      </c>
      <c r="N18" s="33" t="s">
        <v>34</v>
      </c>
      <c r="O18" s="32">
        <v>0</v>
      </c>
      <c r="P18" s="33"/>
      <c r="Q18" s="32">
        <v>0</v>
      </c>
      <c r="R18" s="20"/>
    </row>
    <row r="19" spans="1:18" s="10" customFormat="1" ht="12.75">
      <c r="A19" s="22"/>
      <c r="B19" s="22"/>
      <c r="C19" s="29" t="s">
        <v>44</v>
      </c>
      <c r="D19" s="22"/>
      <c r="E19" s="36">
        <f>SUM(E15:E18)</f>
        <v>1623868</v>
      </c>
      <c r="F19" s="33"/>
      <c r="G19" s="36">
        <f>SUM(G15:G18)</f>
        <v>-327898</v>
      </c>
      <c r="H19" s="33"/>
      <c r="I19" s="36">
        <f>SUM(I15:I18)</f>
        <v>1920277</v>
      </c>
      <c r="J19" s="33"/>
      <c r="K19" s="36">
        <v>0</v>
      </c>
      <c r="L19" s="33"/>
      <c r="M19" s="36">
        <f>SUM(M15:M18)</f>
        <v>24346</v>
      </c>
      <c r="N19" s="33"/>
      <c r="O19" s="36">
        <f>SUM(O15:O18)</f>
        <v>14737</v>
      </c>
      <c r="P19" s="33"/>
      <c r="Q19" s="36">
        <f>SUM(Q15:Q18)</f>
        <v>-7594</v>
      </c>
      <c r="R19" s="20"/>
    </row>
    <row r="20" spans="1:18" s="10" customFormat="1" ht="12.75">
      <c r="A20" s="22"/>
      <c r="B20" s="22"/>
      <c r="C20" s="22"/>
      <c r="D20" s="22"/>
      <c r="E20" s="32"/>
      <c r="F20" s="33"/>
      <c r="G20" s="32"/>
      <c r="H20" s="33"/>
      <c r="I20" s="32"/>
      <c r="J20" s="33"/>
      <c r="K20" s="32"/>
      <c r="L20" s="33"/>
      <c r="M20" s="32"/>
      <c r="N20" s="33"/>
      <c r="O20" s="32"/>
      <c r="P20" s="33"/>
      <c r="Q20" s="32"/>
      <c r="R20" s="20"/>
    </row>
    <row r="21" spans="1:18" s="10" customFormat="1" ht="12.75">
      <c r="A21" s="29" t="s">
        <v>45</v>
      </c>
      <c r="B21" s="22"/>
      <c r="C21" s="22"/>
      <c r="D21" s="22"/>
      <c r="E21" s="32"/>
      <c r="F21" s="33"/>
      <c r="G21" s="32"/>
      <c r="H21" s="33"/>
      <c r="I21" s="32"/>
      <c r="J21" s="33"/>
      <c r="K21" s="32"/>
      <c r="L21" s="33"/>
      <c r="M21" s="32"/>
      <c r="N21" s="33"/>
      <c r="O21" s="32"/>
      <c r="P21" s="33"/>
      <c r="Q21" s="32"/>
      <c r="R21" s="20"/>
    </row>
    <row r="22" spans="1:18" s="10" customFormat="1" ht="12.75">
      <c r="A22" s="22"/>
      <c r="B22" s="29" t="s">
        <v>46</v>
      </c>
      <c r="C22" s="22"/>
      <c r="D22" s="22"/>
      <c r="E22" s="32">
        <f>SUM(G22:R22)</f>
        <v>55000</v>
      </c>
      <c r="F22" s="32"/>
      <c r="G22" s="32">
        <v>0</v>
      </c>
      <c r="H22" s="32" t="s">
        <v>34</v>
      </c>
      <c r="I22" s="32">
        <v>55000</v>
      </c>
      <c r="J22" s="32" t="s">
        <v>34</v>
      </c>
      <c r="K22" s="32">
        <v>0</v>
      </c>
      <c r="L22" s="32" t="s">
        <v>47</v>
      </c>
      <c r="M22" s="32">
        <v>0</v>
      </c>
      <c r="N22" s="32" t="s">
        <v>34</v>
      </c>
      <c r="O22" s="32">
        <v>0</v>
      </c>
      <c r="P22" s="32"/>
      <c r="Q22" s="32">
        <v>0</v>
      </c>
      <c r="R22" s="20"/>
    </row>
    <row r="23" spans="1:18" s="10" customFormat="1" ht="12.75">
      <c r="A23" s="22"/>
      <c r="B23" s="29" t="s">
        <v>48</v>
      </c>
      <c r="C23" s="22"/>
      <c r="D23" s="22"/>
      <c r="E23" s="32">
        <f>SUM(G23:R23)</f>
        <v>139987</v>
      </c>
      <c r="F23" s="33"/>
      <c r="G23" s="32">
        <v>0</v>
      </c>
      <c r="H23" s="33" t="s">
        <v>34</v>
      </c>
      <c r="I23" s="32">
        <v>0</v>
      </c>
      <c r="J23" s="33" t="s">
        <v>34</v>
      </c>
      <c r="K23" s="32">
        <v>0</v>
      </c>
      <c r="L23" s="33" t="s">
        <v>34</v>
      </c>
      <c r="M23" s="32">
        <v>24346</v>
      </c>
      <c r="N23" s="33" t="s">
        <v>34</v>
      </c>
      <c r="O23" s="32">
        <v>0</v>
      </c>
      <c r="P23" s="33"/>
      <c r="Q23" s="32">
        <f>139987-M23</f>
        <v>115641</v>
      </c>
      <c r="R23" s="20"/>
    </row>
    <row r="24" spans="1:17" s="10" customFormat="1" ht="12.75">
      <c r="A24" s="22"/>
      <c r="B24" s="29"/>
      <c r="C24" s="22" t="s">
        <v>49</v>
      </c>
      <c r="D24" s="22"/>
      <c r="E24" s="36">
        <f>SUM(E22:E23)</f>
        <v>194987</v>
      </c>
      <c r="F24" s="33"/>
      <c r="G24" s="36">
        <f>SUM(G22:G23)</f>
        <v>0</v>
      </c>
      <c r="H24" s="33"/>
      <c r="I24" s="36">
        <f>SUM(I22:I23)</f>
        <v>55000</v>
      </c>
      <c r="J24" s="33"/>
      <c r="K24" s="36">
        <f>SUM(K22:K23)</f>
        <v>0</v>
      </c>
      <c r="L24" s="33">
        <f>SUM(L22:L23)</f>
        <v>0</v>
      </c>
      <c r="M24" s="36">
        <f>SUM(M22:M23)</f>
        <v>24346</v>
      </c>
      <c r="N24" s="33">
        <f>SUM(N22:N23)</f>
        <v>0</v>
      </c>
      <c r="O24" s="36">
        <f>SUM(O22:O23)</f>
        <v>0</v>
      </c>
      <c r="P24" s="33"/>
      <c r="Q24" s="36">
        <f>SUM(Q22:Q23)</f>
        <v>115641</v>
      </c>
    </row>
    <row r="25" spans="1:18" s="10" customFormat="1" ht="12.75">
      <c r="A25" s="22"/>
      <c r="B25" s="29"/>
      <c r="C25" s="22"/>
      <c r="D25" s="22"/>
      <c r="E25" s="31"/>
      <c r="F25" s="44"/>
      <c r="G25" s="31"/>
      <c r="H25" s="44"/>
      <c r="I25" s="31"/>
      <c r="J25" s="44"/>
      <c r="K25" s="31"/>
      <c r="L25" s="44"/>
      <c r="M25" s="31"/>
      <c r="N25" s="44"/>
      <c r="O25" s="31"/>
      <c r="P25" s="44"/>
      <c r="Q25" s="31"/>
      <c r="R25" s="20"/>
    </row>
    <row r="26" spans="1:18" s="10" customFormat="1" ht="12.75">
      <c r="A26" s="22" t="s">
        <v>50</v>
      </c>
      <c r="B26" s="29"/>
      <c r="C26" s="22"/>
      <c r="D26" s="2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20"/>
    </row>
    <row r="27" spans="1:18" s="10" customFormat="1" ht="12.75">
      <c r="A27" s="22"/>
      <c r="B27" s="29" t="s">
        <v>55</v>
      </c>
      <c r="C27" s="22"/>
      <c r="D27" s="22"/>
      <c r="E27" s="32">
        <f>SUM(G27:Q27)</f>
        <v>1951556</v>
      </c>
      <c r="F27" s="33"/>
      <c r="G27" s="32">
        <v>-280773</v>
      </c>
      <c r="H27" s="33"/>
      <c r="I27" s="32">
        <v>1981145</v>
      </c>
      <c r="J27" s="33"/>
      <c r="K27" s="32">
        <v>0</v>
      </c>
      <c r="L27" s="33"/>
      <c r="M27" s="32">
        <v>0</v>
      </c>
      <c r="N27" s="33"/>
      <c r="O27" s="32">
        <v>13651</v>
      </c>
      <c r="P27" s="33"/>
      <c r="Q27" s="32">
        <v>237533</v>
      </c>
      <c r="R27" s="20"/>
    </row>
    <row r="28" spans="1:18" s="10" customFormat="1" ht="12.75">
      <c r="A28" s="22"/>
      <c r="B28" s="29" t="s">
        <v>51</v>
      </c>
      <c r="C28" s="22"/>
      <c r="D28" s="22"/>
      <c r="E28" s="32">
        <f>SUM(G28:Q28)</f>
        <v>0</v>
      </c>
      <c r="F28" s="33"/>
      <c r="G28" s="32"/>
      <c r="H28" s="33"/>
      <c r="I28" s="32">
        <v>0</v>
      </c>
      <c r="J28" s="33"/>
      <c r="K28" s="32"/>
      <c r="L28" s="33"/>
      <c r="M28" s="32"/>
      <c r="N28" s="33"/>
      <c r="O28" s="32"/>
      <c r="P28" s="33"/>
      <c r="Q28" s="32"/>
      <c r="R28" s="20"/>
    </row>
    <row r="29" spans="1:18" s="10" customFormat="1" ht="12.75">
      <c r="A29" s="22"/>
      <c r="B29" s="29" t="s">
        <v>52</v>
      </c>
      <c r="C29" s="22"/>
      <c r="D29" s="22"/>
      <c r="E29" s="32">
        <f>SUM(G29:Q29)</f>
        <v>-522675</v>
      </c>
      <c r="F29" s="33"/>
      <c r="G29" s="32">
        <v>-47125</v>
      </c>
      <c r="H29" s="33"/>
      <c r="I29" s="32">
        <v>-115868</v>
      </c>
      <c r="J29" s="33"/>
      <c r="K29" s="32">
        <v>0</v>
      </c>
      <c r="L29" s="33"/>
      <c r="M29" s="32">
        <v>0</v>
      </c>
      <c r="N29" s="33"/>
      <c r="O29" s="32">
        <v>1086</v>
      </c>
      <c r="P29" s="33"/>
      <c r="Q29" s="32">
        <v>-360768</v>
      </c>
      <c r="R29" s="20"/>
    </row>
    <row r="30" spans="1:17" s="10" customFormat="1" ht="12.75">
      <c r="A30" s="22"/>
      <c r="B30" s="29" t="s">
        <v>56</v>
      </c>
      <c r="C30" s="22"/>
      <c r="D30" s="22"/>
      <c r="E30" s="36">
        <f>SUM(E27:E29)</f>
        <v>1428881</v>
      </c>
      <c r="F30" s="33"/>
      <c r="G30" s="36">
        <f>SUM(G27:G29)</f>
        <v>-327898</v>
      </c>
      <c r="H30" s="33"/>
      <c r="I30" s="36">
        <f>SUM(I27:I29)</f>
        <v>1865277</v>
      </c>
      <c r="J30" s="33"/>
      <c r="K30" s="36">
        <f>SUM(K27:K29)</f>
        <v>0</v>
      </c>
      <c r="L30" s="33"/>
      <c r="M30" s="36">
        <f>SUM(M27:M29)</f>
        <v>0</v>
      </c>
      <c r="N30" s="33"/>
      <c r="O30" s="36">
        <f>SUM(O27:O29)</f>
        <v>14737</v>
      </c>
      <c r="P30" s="33"/>
      <c r="Q30" s="36">
        <f>SUM(Q27:Q29)</f>
        <v>-123235</v>
      </c>
    </row>
    <row r="31" spans="1:17" s="10" customFormat="1" ht="13.5" thickBot="1">
      <c r="A31" s="29" t="s">
        <v>53</v>
      </c>
      <c r="B31" s="22"/>
      <c r="C31" s="22"/>
      <c r="D31" s="22"/>
      <c r="E31" s="38">
        <f>SUM(E30+E24)</f>
        <v>1623868</v>
      </c>
      <c r="F31" s="44"/>
      <c r="G31" s="38">
        <f>SUM(G30+G24)</f>
        <v>-327898</v>
      </c>
      <c r="H31" s="44"/>
      <c r="I31" s="38">
        <f>SUM(I30+I24)</f>
        <v>1920277</v>
      </c>
      <c r="J31" s="44"/>
      <c r="K31" s="38">
        <f>SUM(K30+K24)</f>
        <v>0</v>
      </c>
      <c r="L31" s="44"/>
      <c r="M31" s="38">
        <f>SUM(M30+M24)</f>
        <v>24346</v>
      </c>
      <c r="N31" s="44"/>
      <c r="O31" s="38">
        <f>SUM(O30+O24)</f>
        <v>14737</v>
      </c>
      <c r="P31" s="44"/>
      <c r="Q31" s="38">
        <f>SUM(Q30+Q24)</f>
        <v>-7594</v>
      </c>
    </row>
    <row r="32" ht="12.75" thickTop="1"/>
  </sheetData>
  <sheetProtection/>
  <mergeCells count="3">
    <mergeCell ref="A1:D8"/>
    <mergeCell ref="E3:Q3"/>
    <mergeCell ref="E5:Q5"/>
  </mergeCells>
  <conditionalFormatting sqref="A13:Q31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44"/>
  <sheetViews>
    <sheetView showGridLines="0" tabSelected="1" zoomScalePageLayoutView="0" workbookViewId="0" topLeftCell="A1">
      <selection activeCell="A1" sqref="A1:D8"/>
    </sheetView>
  </sheetViews>
  <sheetFormatPr defaultColWidth="10.875" defaultRowHeight="12.75"/>
  <cols>
    <col min="1" max="3" width="2.625" style="1" customWidth="1"/>
    <col min="4" max="4" width="25.625" style="1" customWidth="1"/>
    <col min="5" max="5" width="10.625" style="1" customWidth="1"/>
    <col min="6" max="6" width="1.625" style="1" customWidth="1"/>
    <col min="7" max="7" width="10.625" style="1" customWidth="1"/>
    <col min="8" max="8" width="1.625" style="1" customWidth="1"/>
    <col min="9" max="9" width="10.625" style="1" customWidth="1"/>
    <col min="10" max="10" width="1.625" style="1" customWidth="1"/>
    <col min="11" max="11" width="10.625" style="1" customWidth="1"/>
    <col min="12" max="12" width="1.625" style="1" customWidth="1"/>
    <col min="13" max="13" width="10.625" style="1" customWidth="1"/>
    <col min="14" max="14" width="1.625" style="1" customWidth="1"/>
    <col min="15" max="15" width="10.50390625" style="1" customWidth="1"/>
    <col min="16" max="16" width="1.625" style="1" customWidth="1"/>
    <col min="17" max="17" width="10.50390625" style="1" customWidth="1"/>
    <col min="18" max="18" width="1.75390625" style="1" customWidth="1"/>
    <col min="19" max="16384" width="10.875" style="1" customWidth="1"/>
  </cols>
  <sheetData>
    <row r="1" spans="1:18" ht="12">
      <c r="A1" s="45"/>
      <c r="B1" s="45"/>
      <c r="C1" s="45"/>
      <c r="D1" s="45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0.5" customHeight="1">
      <c r="A2" s="45"/>
      <c r="B2" s="45"/>
      <c r="C2" s="45"/>
      <c r="D2" s="45"/>
      <c r="E2" s="5"/>
      <c r="F2" s="5"/>
      <c r="G2" s="5"/>
      <c r="H2" s="5"/>
      <c r="I2" s="5"/>
      <c r="J2" s="5"/>
      <c r="K2" s="5"/>
      <c r="L2" s="5"/>
      <c r="M2" s="5"/>
      <c r="N2" s="5"/>
      <c r="O2" s="4"/>
      <c r="P2" s="5"/>
      <c r="Q2" s="5"/>
      <c r="R2" s="3"/>
    </row>
    <row r="3" spans="1:18" ht="16.5">
      <c r="A3" s="45"/>
      <c r="B3" s="45"/>
      <c r="C3" s="45"/>
      <c r="D3" s="45"/>
      <c r="E3" s="46" t="s">
        <v>36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7"/>
    </row>
    <row r="4" spans="1:18" ht="8.25" customHeight="1">
      <c r="A4" s="45"/>
      <c r="B4" s="45"/>
      <c r="C4" s="45"/>
      <c r="D4" s="4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3"/>
    </row>
    <row r="5" spans="1:18" ht="12">
      <c r="A5" s="45"/>
      <c r="B5" s="45"/>
      <c r="C5" s="45"/>
      <c r="D5" s="4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</row>
    <row r="6" spans="1:18" ht="16.5">
      <c r="A6" s="45"/>
      <c r="B6" s="45"/>
      <c r="C6" s="45"/>
      <c r="D6" s="45"/>
      <c r="E6" s="46" t="s">
        <v>54</v>
      </c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7"/>
    </row>
    <row r="7" spans="1:18" ht="10.5" customHeight="1">
      <c r="A7" s="45"/>
      <c r="B7" s="45"/>
      <c r="C7" s="45"/>
      <c r="D7" s="45"/>
      <c r="E7" s="5"/>
      <c r="F7" s="5"/>
      <c r="G7" s="8"/>
      <c r="H7" s="8"/>
      <c r="I7" s="5"/>
      <c r="J7" s="5"/>
      <c r="K7" s="5"/>
      <c r="L7" s="5"/>
      <c r="M7" s="5"/>
      <c r="N7" s="5"/>
      <c r="O7" s="5"/>
      <c r="P7" s="5"/>
      <c r="Q7" s="5"/>
      <c r="R7" s="3"/>
    </row>
    <row r="8" spans="1:18" ht="12" customHeight="1">
      <c r="A8" s="45"/>
      <c r="B8" s="45"/>
      <c r="C8" s="45"/>
      <c r="D8" s="45"/>
      <c r="E8" s="3"/>
      <c r="F8" s="3"/>
      <c r="G8" s="9"/>
      <c r="H8" s="9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7" s="10" customFormat="1" ht="12.7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3" t="s">
        <v>0</v>
      </c>
      <c r="P9" s="22"/>
      <c r="Q9" s="22"/>
    </row>
    <row r="10" spans="1:17" s="10" customFormat="1" ht="12.75">
      <c r="A10" s="22"/>
      <c r="B10" s="22"/>
      <c r="C10" s="22"/>
      <c r="D10" s="22"/>
      <c r="E10" s="22"/>
      <c r="F10" s="22"/>
      <c r="G10" s="24" t="s">
        <v>1</v>
      </c>
      <c r="H10" s="22"/>
      <c r="I10" s="22"/>
      <c r="J10" s="22"/>
      <c r="K10" s="22"/>
      <c r="L10" s="22"/>
      <c r="M10" s="24" t="s">
        <v>0</v>
      </c>
      <c r="N10" s="22"/>
      <c r="O10" s="25" t="s">
        <v>2</v>
      </c>
      <c r="P10" s="22"/>
      <c r="Q10" s="22"/>
    </row>
    <row r="11" spans="1:18" s="10" customFormat="1" ht="12.75">
      <c r="A11" s="22"/>
      <c r="B11" s="22"/>
      <c r="C11" s="22"/>
      <c r="D11" s="22"/>
      <c r="E11" s="26" t="s">
        <v>3</v>
      </c>
      <c r="F11" s="27"/>
      <c r="G11" s="26" t="s">
        <v>4</v>
      </c>
      <c r="H11" s="27"/>
      <c r="I11" s="26" t="s">
        <v>5</v>
      </c>
      <c r="J11" s="27"/>
      <c r="K11" s="26" t="s">
        <v>6</v>
      </c>
      <c r="L11" s="27"/>
      <c r="M11" s="26" t="s">
        <v>7</v>
      </c>
      <c r="N11" s="27"/>
      <c r="O11" s="26" t="s">
        <v>8</v>
      </c>
      <c r="P11" s="27"/>
      <c r="Q11" s="26" t="s">
        <v>9</v>
      </c>
      <c r="R11" s="11"/>
    </row>
    <row r="12" spans="1:18" s="10" customFormat="1" ht="12.75">
      <c r="A12" s="22"/>
      <c r="B12" s="22"/>
      <c r="C12" s="22"/>
      <c r="D12" s="22"/>
      <c r="E12" s="28"/>
      <c r="F12" s="27"/>
      <c r="G12" s="25"/>
      <c r="H12" s="27"/>
      <c r="I12" s="25"/>
      <c r="J12" s="27"/>
      <c r="K12" s="25"/>
      <c r="L12" s="27"/>
      <c r="M12" s="25"/>
      <c r="N12" s="27"/>
      <c r="O12" s="25"/>
      <c r="P12" s="27"/>
      <c r="Q12" s="25"/>
      <c r="R12" s="11"/>
    </row>
    <row r="13" spans="1:18" s="10" customFormat="1" ht="12.75">
      <c r="A13" s="29" t="s">
        <v>10</v>
      </c>
      <c r="B13" s="22"/>
      <c r="C13" s="22"/>
      <c r="D13" s="22"/>
      <c r="E13" s="22"/>
      <c r="F13" s="22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12"/>
    </row>
    <row r="14" spans="1:18" s="10" customFormat="1" ht="12.75">
      <c r="A14" s="22"/>
      <c r="B14" s="29" t="s">
        <v>14</v>
      </c>
      <c r="C14" s="22"/>
      <c r="D14" s="22"/>
      <c r="E14" s="31">
        <f aca="true" t="shared" si="0" ref="E14:E20">SUM(G14:R14)</f>
        <v>2062160</v>
      </c>
      <c r="F14" s="31"/>
      <c r="G14" s="31">
        <v>335334</v>
      </c>
      <c r="H14" s="31" t="s">
        <v>34</v>
      </c>
      <c r="I14" s="31">
        <v>1582437</v>
      </c>
      <c r="J14" s="31" t="s">
        <v>34</v>
      </c>
      <c r="K14" s="31">
        <v>3389</v>
      </c>
      <c r="L14" s="31" t="s">
        <v>34</v>
      </c>
      <c r="M14" s="31">
        <v>94142</v>
      </c>
      <c r="N14" s="31" t="s">
        <v>34</v>
      </c>
      <c r="O14" s="31">
        <v>1000</v>
      </c>
      <c r="P14" s="31"/>
      <c r="Q14" s="31">
        <v>45858</v>
      </c>
      <c r="R14" s="13"/>
    </row>
    <row r="15" spans="1:18" s="10" customFormat="1" ht="12.75">
      <c r="A15" s="22"/>
      <c r="B15" s="29" t="s">
        <v>15</v>
      </c>
      <c r="C15" s="22"/>
      <c r="D15" s="22"/>
      <c r="E15" s="32">
        <f t="shared" si="0"/>
        <v>1087984</v>
      </c>
      <c r="F15" s="32"/>
      <c r="G15" s="32">
        <v>0</v>
      </c>
      <c r="H15" s="32" t="s">
        <v>34</v>
      </c>
      <c r="I15" s="32">
        <v>0</v>
      </c>
      <c r="J15" s="32" t="s">
        <v>34</v>
      </c>
      <c r="K15" s="32">
        <v>16738</v>
      </c>
      <c r="L15" s="32" t="s">
        <v>34</v>
      </c>
      <c r="M15" s="32">
        <v>258485</v>
      </c>
      <c r="N15" s="32" t="s">
        <v>34</v>
      </c>
      <c r="O15" s="32">
        <v>0</v>
      </c>
      <c r="P15" s="32"/>
      <c r="Q15" s="32">
        <v>812761</v>
      </c>
      <c r="R15" s="14"/>
    </row>
    <row r="16" spans="1:18" s="10" customFormat="1" ht="12.75">
      <c r="A16" s="22"/>
      <c r="B16" s="29" t="s">
        <v>35</v>
      </c>
      <c r="C16" s="22"/>
      <c r="D16" s="22"/>
      <c r="E16" s="32">
        <f t="shared" si="0"/>
        <v>35000</v>
      </c>
      <c r="F16" s="32"/>
      <c r="G16" s="32"/>
      <c r="H16" s="32"/>
      <c r="I16" s="32"/>
      <c r="J16" s="32"/>
      <c r="K16" s="32">
        <v>0</v>
      </c>
      <c r="L16" s="32"/>
      <c r="M16" s="32">
        <v>0</v>
      </c>
      <c r="N16" s="32"/>
      <c r="O16" s="32">
        <v>0</v>
      </c>
      <c r="P16" s="32"/>
      <c r="Q16" s="32">
        <v>35000</v>
      </c>
      <c r="R16" s="14"/>
    </row>
    <row r="17" spans="1:18" s="10" customFormat="1" ht="12.75">
      <c r="A17" s="22"/>
      <c r="B17" s="29" t="s">
        <v>16</v>
      </c>
      <c r="C17" s="22"/>
      <c r="D17" s="22"/>
      <c r="E17" s="32">
        <f t="shared" si="0"/>
        <v>12565</v>
      </c>
      <c r="F17" s="32"/>
      <c r="G17" s="32">
        <v>0</v>
      </c>
      <c r="H17" s="32" t="s">
        <v>34</v>
      </c>
      <c r="I17" s="32">
        <v>0</v>
      </c>
      <c r="J17" s="32" t="s">
        <v>34</v>
      </c>
      <c r="K17" s="32">
        <v>0</v>
      </c>
      <c r="L17" s="32" t="s">
        <v>34</v>
      </c>
      <c r="M17" s="32">
        <v>0</v>
      </c>
      <c r="N17" s="32" t="s">
        <v>34</v>
      </c>
      <c r="O17" s="32">
        <v>0</v>
      </c>
      <c r="P17" s="32"/>
      <c r="Q17" s="32">
        <v>12565</v>
      </c>
      <c r="R17" s="14"/>
    </row>
    <row r="18" spans="1:18" s="10" customFormat="1" ht="12.75">
      <c r="A18" s="22"/>
      <c r="B18" s="29" t="s">
        <v>17</v>
      </c>
      <c r="C18" s="22"/>
      <c r="D18" s="22"/>
      <c r="E18" s="32">
        <f t="shared" si="0"/>
        <v>13374</v>
      </c>
      <c r="F18" s="32"/>
      <c r="G18" s="32">
        <v>0</v>
      </c>
      <c r="H18" s="32" t="s">
        <v>34</v>
      </c>
      <c r="I18" s="32">
        <v>0</v>
      </c>
      <c r="J18" s="32" t="s">
        <v>34</v>
      </c>
      <c r="K18" s="32">
        <v>0</v>
      </c>
      <c r="L18" s="32" t="s">
        <v>34</v>
      </c>
      <c r="M18" s="32">
        <v>0</v>
      </c>
      <c r="N18" s="32" t="s">
        <v>34</v>
      </c>
      <c r="O18" s="32">
        <v>0</v>
      </c>
      <c r="P18" s="32"/>
      <c r="Q18" s="32">
        <v>13374</v>
      </c>
      <c r="R18" s="14"/>
    </row>
    <row r="19" spans="1:18" s="10" customFormat="1" ht="12.75">
      <c r="A19" s="22"/>
      <c r="B19" s="29" t="s">
        <v>18</v>
      </c>
      <c r="C19" s="22"/>
      <c r="D19" s="22"/>
      <c r="E19" s="33">
        <f t="shared" si="0"/>
        <v>110</v>
      </c>
      <c r="F19" s="33"/>
      <c r="G19" s="33">
        <v>0</v>
      </c>
      <c r="H19" s="33" t="s">
        <v>34</v>
      </c>
      <c r="I19" s="33">
        <v>102</v>
      </c>
      <c r="J19" s="33" t="s">
        <v>34</v>
      </c>
      <c r="K19" s="33">
        <v>0</v>
      </c>
      <c r="L19" s="33" t="s">
        <v>34</v>
      </c>
      <c r="M19" s="33">
        <v>8</v>
      </c>
      <c r="N19" s="33" t="s">
        <v>34</v>
      </c>
      <c r="O19" s="33">
        <v>0</v>
      </c>
      <c r="P19" s="33"/>
      <c r="Q19" s="33">
        <v>0</v>
      </c>
      <c r="R19" s="14"/>
    </row>
    <row r="20" spans="1:18" s="10" customFormat="1" ht="12.75">
      <c r="A20" s="22"/>
      <c r="B20" s="22" t="s">
        <v>19</v>
      </c>
      <c r="C20" s="29"/>
      <c r="D20" s="22"/>
      <c r="E20" s="34">
        <f t="shared" si="0"/>
        <v>46408</v>
      </c>
      <c r="F20" s="32"/>
      <c r="G20" s="34">
        <v>0</v>
      </c>
      <c r="H20" s="32" t="s">
        <v>34</v>
      </c>
      <c r="I20" s="34">
        <v>0</v>
      </c>
      <c r="J20" s="32" t="s">
        <v>34</v>
      </c>
      <c r="K20" s="34">
        <v>0</v>
      </c>
      <c r="L20" s="32" t="s">
        <v>34</v>
      </c>
      <c r="M20" s="34">
        <v>0</v>
      </c>
      <c r="N20" s="32" t="s">
        <v>34</v>
      </c>
      <c r="O20" s="34">
        <v>0</v>
      </c>
      <c r="P20" s="32"/>
      <c r="Q20" s="34">
        <v>46408</v>
      </c>
      <c r="R20" s="15"/>
    </row>
    <row r="21" spans="1:18" s="10" customFormat="1" ht="12.75">
      <c r="A21" s="22"/>
      <c r="B21" s="29"/>
      <c r="C21" s="22" t="s">
        <v>3</v>
      </c>
      <c r="D21" s="22"/>
      <c r="E21" s="32">
        <f>SUM(E14:E20)</f>
        <v>3257601</v>
      </c>
      <c r="F21" s="32"/>
      <c r="G21" s="32">
        <f>SUM(G14:G20)</f>
        <v>335334</v>
      </c>
      <c r="H21" s="32"/>
      <c r="I21" s="32">
        <f>SUM(I14:I20)</f>
        <v>1582539</v>
      </c>
      <c r="J21" s="35"/>
      <c r="K21" s="35">
        <f>SUM(K14:K20)</f>
        <v>20127</v>
      </c>
      <c r="L21" s="35"/>
      <c r="M21" s="35">
        <f>SUM(M14:M20)</f>
        <v>352635</v>
      </c>
      <c r="N21" s="35"/>
      <c r="O21" s="35">
        <f>SUM(O14:O20)</f>
        <v>1000</v>
      </c>
      <c r="P21" s="35"/>
      <c r="Q21" s="35">
        <f>SUM(Q14:Q20)</f>
        <v>965966</v>
      </c>
      <c r="R21" s="14"/>
    </row>
    <row r="22" spans="1:18" s="10" customFormat="1" ht="12.75">
      <c r="A22" s="22"/>
      <c r="B22" s="22" t="s">
        <v>20</v>
      </c>
      <c r="C22" s="29"/>
      <c r="D22" s="22"/>
      <c r="E22" s="34">
        <f>SUM(G22:R22)</f>
        <v>1386074</v>
      </c>
      <c r="F22" s="32"/>
      <c r="G22" s="34">
        <v>165968</v>
      </c>
      <c r="H22" s="32" t="s">
        <v>34</v>
      </c>
      <c r="I22" s="34">
        <v>1214943</v>
      </c>
      <c r="J22" s="32" t="s">
        <v>34</v>
      </c>
      <c r="K22" s="34">
        <v>0</v>
      </c>
      <c r="L22" s="32" t="s">
        <v>34</v>
      </c>
      <c r="M22" s="34">
        <v>0</v>
      </c>
      <c r="N22" s="32" t="s">
        <v>34</v>
      </c>
      <c r="O22" s="34">
        <v>0</v>
      </c>
      <c r="P22" s="32"/>
      <c r="Q22" s="34">
        <v>5163</v>
      </c>
      <c r="R22" s="15"/>
    </row>
    <row r="23" spans="1:18" s="10" customFormat="1" ht="12.75">
      <c r="A23" s="22"/>
      <c r="B23" s="22"/>
      <c r="C23" s="29" t="s">
        <v>21</v>
      </c>
      <c r="D23" s="22"/>
      <c r="E23" s="36">
        <f>SUM(E21-E22)</f>
        <v>1871527</v>
      </c>
      <c r="F23" s="32"/>
      <c r="G23" s="36">
        <f>SUM(G21-G22)</f>
        <v>169366</v>
      </c>
      <c r="H23" s="32"/>
      <c r="I23" s="36">
        <f>SUM(I21-I22)</f>
        <v>367596</v>
      </c>
      <c r="J23" s="32"/>
      <c r="K23" s="36">
        <f>SUM(K21-K22)</f>
        <v>20127</v>
      </c>
      <c r="L23" s="32"/>
      <c r="M23" s="36">
        <f>SUM(M21-M22)</f>
        <v>352635</v>
      </c>
      <c r="N23" s="32"/>
      <c r="O23" s="36">
        <f>SUM(O21-O22)</f>
        <v>1000</v>
      </c>
      <c r="P23" s="32"/>
      <c r="Q23" s="36">
        <f>SUM(Q21-Q22)</f>
        <v>960803</v>
      </c>
      <c r="R23" s="15"/>
    </row>
    <row r="24" spans="1:18" s="10" customFormat="1" ht="12.75">
      <c r="A24" s="22"/>
      <c r="B24" s="22"/>
      <c r="C24" s="22"/>
      <c r="D24" s="2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16"/>
    </row>
    <row r="25" spans="1:18" s="10" customFormat="1" ht="12.75">
      <c r="A25" s="29" t="s">
        <v>11</v>
      </c>
      <c r="B25" s="22"/>
      <c r="C25" s="22"/>
      <c r="D25" s="22"/>
      <c r="E25" s="32"/>
      <c r="F25" s="32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14"/>
    </row>
    <row r="26" spans="1:18" s="10" customFormat="1" ht="12.75">
      <c r="A26" s="22"/>
      <c r="B26" s="29" t="s">
        <v>22</v>
      </c>
      <c r="C26" s="22"/>
      <c r="D26" s="22"/>
      <c r="E26" s="32">
        <f aca="true" t="shared" si="1" ref="E26:E33">SUM(G26:R26)</f>
        <v>844741</v>
      </c>
      <c r="F26" s="32"/>
      <c r="G26" s="32">
        <v>127268</v>
      </c>
      <c r="H26" s="32" t="s">
        <v>34</v>
      </c>
      <c r="I26" s="32">
        <v>183104</v>
      </c>
      <c r="J26" s="32" t="s">
        <v>34</v>
      </c>
      <c r="K26" s="32">
        <v>0</v>
      </c>
      <c r="L26" s="32" t="s">
        <v>34</v>
      </c>
      <c r="M26" s="32">
        <v>134286</v>
      </c>
      <c r="N26" s="32" t="s">
        <v>34</v>
      </c>
      <c r="O26" s="32">
        <v>0</v>
      </c>
      <c r="P26" s="32"/>
      <c r="Q26" s="32">
        <v>400083</v>
      </c>
      <c r="R26" s="14"/>
    </row>
    <row r="27" spans="1:18" s="10" customFormat="1" ht="12.75">
      <c r="A27" s="22"/>
      <c r="B27" s="29" t="s">
        <v>23</v>
      </c>
      <c r="C27" s="22"/>
      <c r="D27" s="22"/>
      <c r="E27" s="32">
        <f t="shared" si="1"/>
        <v>111551</v>
      </c>
      <c r="F27" s="32"/>
      <c r="G27" s="32">
        <v>12003</v>
      </c>
      <c r="H27" s="32" t="s">
        <v>34</v>
      </c>
      <c r="I27" s="32">
        <v>32294</v>
      </c>
      <c r="J27" s="32" t="s">
        <v>34</v>
      </c>
      <c r="K27" s="32">
        <v>16387</v>
      </c>
      <c r="L27" s="32" t="s">
        <v>34</v>
      </c>
      <c r="M27" s="32">
        <v>43874</v>
      </c>
      <c r="N27" s="32" t="s">
        <v>34</v>
      </c>
      <c r="O27" s="32">
        <v>0</v>
      </c>
      <c r="P27" s="32"/>
      <c r="Q27" s="32">
        <v>6993</v>
      </c>
      <c r="R27" s="14"/>
    </row>
    <row r="28" spans="1:18" s="10" customFormat="1" ht="12.75">
      <c r="A28" s="22"/>
      <c r="B28" s="29" t="s">
        <v>24</v>
      </c>
      <c r="C28" s="22"/>
      <c r="D28" s="22"/>
      <c r="E28" s="32">
        <f t="shared" si="1"/>
        <v>249573</v>
      </c>
      <c r="F28" s="32"/>
      <c r="G28" s="32">
        <v>40054</v>
      </c>
      <c r="H28" s="32" t="s">
        <v>34</v>
      </c>
      <c r="I28" s="32">
        <v>56043</v>
      </c>
      <c r="J28" s="32" t="s">
        <v>34</v>
      </c>
      <c r="K28" s="32">
        <v>0</v>
      </c>
      <c r="L28" s="32" t="s">
        <v>34</v>
      </c>
      <c r="M28" s="32">
        <v>34186</v>
      </c>
      <c r="N28" s="32" t="s">
        <v>34</v>
      </c>
      <c r="O28" s="32">
        <v>0</v>
      </c>
      <c r="P28" s="32"/>
      <c r="Q28" s="32">
        <v>119290</v>
      </c>
      <c r="R28" s="14"/>
    </row>
    <row r="29" spans="1:18" s="10" customFormat="1" ht="12.75">
      <c r="A29" s="22"/>
      <c r="B29" s="29" t="s">
        <v>25</v>
      </c>
      <c r="C29" s="22"/>
      <c r="D29" s="22"/>
      <c r="E29" s="32">
        <f t="shared" si="1"/>
        <v>202577</v>
      </c>
      <c r="F29" s="32"/>
      <c r="G29" s="32">
        <v>0</v>
      </c>
      <c r="H29" s="32" t="s">
        <v>34</v>
      </c>
      <c r="I29" s="32">
        <v>0</v>
      </c>
      <c r="J29" s="32" t="s">
        <v>34</v>
      </c>
      <c r="K29" s="32">
        <v>0</v>
      </c>
      <c r="L29" s="32" t="s">
        <v>34</v>
      </c>
      <c r="M29" s="32">
        <v>103</v>
      </c>
      <c r="N29" s="32" t="s">
        <v>34</v>
      </c>
      <c r="O29" s="32">
        <v>0</v>
      </c>
      <c r="P29" s="32"/>
      <c r="Q29" s="32">
        <v>202474</v>
      </c>
      <c r="R29" s="14"/>
    </row>
    <row r="30" spans="1:18" s="10" customFormat="1" ht="12.75">
      <c r="A30" s="22"/>
      <c r="B30" s="29" t="s">
        <v>26</v>
      </c>
      <c r="C30" s="22"/>
      <c r="D30" s="22"/>
      <c r="E30" s="32">
        <f t="shared" si="1"/>
        <v>888041</v>
      </c>
      <c r="F30" s="32"/>
      <c r="G30" s="32">
        <v>30977</v>
      </c>
      <c r="H30" s="32" t="s">
        <v>34</v>
      </c>
      <c r="I30" s="32">
        <v>167781</v>
      </c>
      <c r="J30" s="32" t="s">
        <v>34</v>
      </c>
      <c r="K30" s="32">
        <v>3740</v>
      </c>
      <c r="L30" s="32" t="s">
        <v>34</v>
      </c>
      <c r="M30" s="32">
        <v>90612</v>
      </c>
      <c r="N30" s="32" t="s">
        <v>34</v>
      </c>
      <c r="O30" s="32">
        <v>0</v>
      </c>
      <c r="P30" s="32"/>
      <c r="Q30" s="32">
        <v>594931</v>
      </c>
      <c r="R30" s="14"/>
    </row>
    <row r="31" spans="1:18" s="10" customFormat="1" ht="12.75">
      <c r="A31" s="22"/>
      <c r="B31" s="29" t="s">
        <v>27</v>
      </c>
      <c r="C31" s="22"/>
      <c r="D31" s="22"/>
      <c r="E31" s="32">
        <f t="shared" si="1"/>
        <v>100000</v>
      </c>
      <c r="F31" s="32"/>
      <c r="G31" s="32">
        <v>0</v>
      </c>
      <c r="H31" s="32" t="s">
        <v>34</v>
      </c>
      <c r="I31" s="32">
        <v>50000</v>
      </c>
      <c r="J31" s="32" t="s">
        <v>34</v>
      </c>
      <c r="K31" s="32">
        <v>0</v>
      </c>
      <c r="L31" s="32" t="s">
        <v>34</v>
      </c>
      <c r="M31" s="32">
        <v>50000</v>
      </c>
      <c r="N31" s="32" t="s">
        <v>34</v>
      </c>
      <c r="O31" s="32">
        <v>0</v>
      </c>
      <c r="P31" s="32"/>
      <c r="Q31" s="32">
        <v>0</v>
      </c>
      <c r="R31" s="14"/>
    </row>
    <row r="32" spans="1:18" s="10" customFormat="1" ht="12.75">
      <c r="A32" s="22"/>
      <c r="B32" s="29" t="s">
        <v>28</v>
      </c>
      <c r="C32" s="22"/>
      <c r="D32" s="22"/>
      <c r="E32" s="32">
        <f t="shared" si="1"/>
        <v>0</v>
      </c>
      <c r="F32" s="32"/>
      <c r="G32" s="32">
        <v>0</v>
      </c>
      <c r="H32" s="32" t="s">
        <v>34</v>
      </c>
      <c r="I32" s="32">
        <v>0</v>
      </c>
      <c r="J32" s="32" t="s">
        <v>34</v>
      </c>
      <c r="K32" s="32">
        <v>0</v>
      </c>
      <c r="L32" s="32" t="s">
        <v>34</v>
      </c>
      <c r="M32" s="32">
        <v>0</v>
      </c>
      <c r="N32" s="32" t="s">
        <v>34</v>
      </c>
      <c r="O32" s="32">
        <v>0</v>
      </c>
      <c r="P32" s="32"/>
      <c r="Q32" s="32">
        <v>0</v>
      </c>
      <c r="R32" s="14"/>
    </row>
    <row r="33" spans="1:18" s="10" customFormat="1" ht="12.75">
      <c r="A33" s="22"/>
      <c r="B33" s="29" t="s">
        <v>29</v>
      </c>
      <c r="C33" s="22"/>
      <c r="D33" s="22"/>
      <c r="E33" s="32">
        <f t="shared" si="1"/>
        <v>9545</v>
      </c>
      <c r="F33" s="32"/>
      <c r="G33" s="32">
        <v>5995</v>
      </c>
      <c r="H33" s="32" t="s">
        <v>34</v>
      </c>
      <c r="I33" s="32">
        <v>3550</v>
      </c>
      <c r="J33" s="32" t="s">
        <v>34</v>
      </c>
      <c r="K33" s="32">
        <v>0</v>
      </c>
      <c r="L33" s="32" t="s">
        <v>34</v>
      </c>
      <c r="M33" s="32">
        <v>0</v>
      </c>
      <c r="N33" s="32" t="s">
        <v>34</v>
      </c>
      <c r="O33" s="32">
        <v>0</v>
      </c>
      <c r="P33" s="32"/>
      <c r="Q33" s="32">
        <v>0</v>
      </c>
      <c r="R33" s="14"/>
    </row>
    <row r="34" spans="1:18" s="10" customFormat="1" ht="12.75">
      <c r="A34" s="22"/>
      <c r="B34" s="22"/>
      <c r="C34" s="29" t="s">
        <v>30</v>
      </c>
      <c r="D34" s="22"/>
      <c r="E34" s="36">
        <f>SUM(E26:E33)</f>
        <v>2406028</v>
      </c>
      <c r="F34" s="32"/>
      <c r="G34" s="36">
        <f>SUM(G26:G33)</f>
        <v>216297</v>
      </c>
      <c r="H34" s="32"/>
      <c r="I34" s="36">
        <f>SUM(I26:I33)</f>
        <v>492772</v>
      </c>
      <c r="J34" s="32"/>
      <c r="K34" s="36">
        <f>SUM(K26:K33)</f>
        <v>20127</v>
      </c>
      <c r="L34" s="32"/>
      <c r="M34" s="36">
        <f>SUM(M26:M33)</f>
        <v>353061</v>
      </c>
      <c r="N34" s="32"/>
      <c r="O34" s="36">
        <f>SUM(O26:O33)</f>
        <v>0</v>
      </c>
      <c r="P34" s="32"/>
      <c r="Q34" s="36">
        <f>SUM(Q26:Q33)</f>
        <v>1323771</v>
      </c>
      <c r="R34" s="15"/>
    </row>
    <row r="35" spans="1:18" s="10" customFormat="1" ht="12.75">
      <c r="A35" s="29" t="s">
        <v>12</v>
      </c>
      <c r="B35" s="22"/>
      <c r="C35" s="22"/>
      <c r="D35" s="22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17"/>
    </row>
    <row r="36" spans="1:18" s="10" customFormat="1" ht="12.75">
      <c r="A36" s="22"/>
      <c r="B36" s="29" t="s">
        <v>31</v>
      </c>
      <c r="C36" s="22"/>
      <c r="D36" s="22"/>
      <c r="E36" s="32">
        <f>SUM(E23-E34)</f>
        <v>-534501</v>
      </c>
      <c r="F36" s="32"/>
      <c r="G36" s="32">
        <f>SUM(G23-G34)</f>
        <v>-46931</v>
      </c>
      <c r="H36" s="32"/>
      <c r="I36" s="32">
        <f>SUM(I23-I34)</f>
        <v>-125176</v>
      </c>
      <c r="J36" s="32"/>
      <c r="K36" s="32">
        <f>SUM(K23-K34)</f>
        <v>0</v>
      </c>
      <c r="L36" s="32"/>
      <c r="M36" s="32">
        <f>SUM(M23-M34)</f>
        <v>-426</v>
      </c>
      <c r="N36" s="32"/>
      <c r="O36" s="32">
        <f>SUM(O23-O34)</f>
        <v>1000</v>
      </c>
      <c r="P36" s="32"/>
      <c r="Q36" s="32">
        <f>SUM(Q23-Q34)</f>
        <v>-362968</v>
      </c>
      <c r="R36" s="16"/>
    </row>
    <row r="37" spans="1:18" s="10" customFormat="1" ht="12.75">
      <c r="A37" s="29" t="s">
        <v>13</v>
      </c>
      <c r="B37" s="22"/>
      <c r="C37" s="22"/>
      <c r="D37" s="22"/>
      <c r="E37" s="32"/>
      <c r="F37" s="32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14"/>
    </row>
    <row r="38" spans="1:18" s="10" customFormat="1" ht="12.75">
      <c r="A38" s="22"/>
      <c r="B38" s="29" t="s">
        <v>32</v>
      </c>
      <c r="C38" s="22"/>
      <c r="D38" s="22"/>
      <c r="E38" s="32">
        <f>SUM(G38:R38)</f>
        <v>11826</v>
      </c>
      <c r="F38" s="32"/>
      <c r="G38" s="32">
        <v>-194</v>
      </c>
      <c r="H38" s="32" t="s">
        <v>34</v>
      </c>
      <c r="I38" s="32">
        <v>9308</v>
      </c>
      <c r="J38" s="32" t="s">
        <v>34</v>
      </c>
      <c r="K38" s="32">
        <v>0</v>
      </c>
      <c r="L38" s="32" t="s">
        <v>34</v>
      </c>
      <c r="M38" s="32">
        <v>426</v>
      </c>
      <c r="N38" s="32" t="s">
        <v>34</v>
      </c>
      <c r="O38" s="32">
        <v>86</v>
      </c>
      <c r="P38" s="32"/>
      <c r="Q38" s="32">
        <v>2200</v>
      </c>
      <c r="R38" s="14"/>
    </row>
    <row r="39" spans="1:18" s="10" customFormat="1" ht="12.75">
      <c r="A39" s="22"/>
      <c r="B39" s="22"/>
      <c r="C39" s="22"/>
      <c r="D39" s="22"/>
      <c r="E39" s="32"/>
      <c r="F39" s="32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14"/>
    </row>
    <row r="40" spans="1:18" s="10" customFormat="1" ht="13.5" thickBot="1">
      <c r="A40" s="29" t="s">
        <v>33</v>
      </c>
      <c r="B40" s="22"/>
      <c r="C40" s="22"/>
      <c r="D40" s="22"/>
      <c r="E40" s="38">
        <f>SUM(E36+E38)</f>
        <v>-522675</v>
      </c>
      <c r="F40" s="31"/>
      <c r="G40" s="38">
        <f>SUM(G36+G38)</f>
        <v>-47125</v>
      </c>
      <c r="H40" s="31"/>
      <c r="I40" s="38">
        <f>SUM(I36+I38)</f>
        <v>-115868</v>
      </c>
      <c r="J40" s="31"/>
      <c r="K40" s="38">
        <f>SUM(K36+K38)</f>
        <v>0</v>
      </c>
      <c r="L40" s="39"/>
      <c r="M40" s="38">
        <f>SUM(M36+M38)</f>
        <v>0</v>
      </c>
      <c r="N40" s="39"/>
      <c r="O40" s="38">
        <f>SUM(O36+O38)</f>
        <v>1086</v>
      </c>
      <c r="P40" s="39"/>
      <c r="Q40" s="38">
        <f>SUM(Q36+Q38)</f>
        <v>-360768</v>
      </c>
      <c r="R40" s="18"/>
    </row>
    <row r="41" ht="12.75" thickTop="1"/>
    <row r="42" ht="12">
      <c r="E42" s="2"/>
    </row>
    <row r="44" ht="12">
      <c r="E44" s="2"/>
    </row>
  </sheetData>
  <sheetProtection/>
  <mergeCells count="3">
    <mergeCell ref="A1:D8"/>
    <mergeCell ref="E3:Q3"/>
    <mergeCell ref="E6:Q6"/>
  </mergeCells>
  <conditionalFormatting sqref="A12:Q40">
    <cfRule type="expression" priority="1" dxfId="0" stopIfTrue="1">
      <formula>MOD(ROW(),2)=1</formula>
    </cfRule>
  </conditionalFormatting>
  <printOptions horizontalCentered="1"/>
  <pageMargins left="0.5" right="0.5" top="0.5" bottom="0.5" header="0.5" footer="0.5"/>
  <pageSetup fitToHeight="1" fitToWidth="1"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Adnan M. Samhan</dc:creator>
  <cp:keywords/>
  <dc:description/>
  <cp:lastModifiedBy>eparfait</cp:lastModifiedBy>
  <cp:lastPrinted>2004-09-21T15:20:16Z</cp:lastPrinted>
  <dcterms:created xsi:type="dcterms:W3CDTF">2002-09-16T20:51:32Z</dcterms:created>
  <dcterms:modified xsi:type="dcterms:W3CDTF">2010-11-22T21:58:05Z</dcterms:modified>
  <cp:category/>
  <cp:version/>
  <cp:contentType/>
  <cp:contentStatus/>
</cp:coreProperties>
</file>