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C-2A'!$A$1:$O$95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<sst xmlns="http://schemas.openxmlformats.org/spreadsheetml/2006/main" count="125" uniqueCount="76">
  <si>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</si>
  <si>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</si>
  <si>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</si>
  <si>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</si>
  <si>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</si>
  <si>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</si>
  <si>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</si>
  <si>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</si>
  <si>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</si>
  <si>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</si>
  <si>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</si>
  <si>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</si>
  <si>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</si>
  <si>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</si>
  <si>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</si>
  <si>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</si>
  <si>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</si>
  <si>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</si>
  <si>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</si>
  <si>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</si>
  <si>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</si>
  <si>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</si>
  <si>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</si>
  <si>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</si>
  <si>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</si>
  <si>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</si>
  <si>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</si>
  <si>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</si>
  <si>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</si>
  <si>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</si>
  <si>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</si>
  <si>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</si>
  <si>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</si>
  <si>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</si>
  <si>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</si>
  <si>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</si>
  <si>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</si>
  <si>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</si>
  <si>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</si>
  <si>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</si>
  <si>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</si>
  <si>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</si>
  <si>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</si>
  <si>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</si>
  <si>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</si>
  <si>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</si>
  <si>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</si>
  <si>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</si>
  <si>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</si>
  <si>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</si>
  <si>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</si>
  <si>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</si>
  <si>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</si>
  <si>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</si>
  <si>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</si>
  <si>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</si>
  <si>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</si>
  <si>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</si>
  <si>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</si>
  <si>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</si>
  <si>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</si>
  <si>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</si>
  <si>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</si>
  <si>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</si>
  <si>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</si>
  <si>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</si>
  <si>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</si>
  <si>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</si>
  <si>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</si>
  <si>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</si>
  <si>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Capital improvements</t>
  </si>
  <si>
    <t xml:space="preserve">       Allocation from System</t>
  </si>
  <si>
    <t xml:space="preserve"> Non-mandatory transfer for-</t>
  </si>
  <si>
    <t xml:space="preserve">      Total non-mandatory transfers</t>
  </si>
  <si>
    <t xml:space="preserve">    Arts, english, and humanities</t>
  </si>
  <si>
    <t>For the year ended June 30,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</si>
</sst>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48" fillId="0" borderId="0" xfId="45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3" fontId="6" fillId="0" borderId="14" xfId="46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8</xdr:row>
      <xdr:rowOff>47625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851562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.7109375" style="1" customWidth="1"/>
    <col min="13" max="13" width="14.7109375" style="1" customWidth="1"/>
    <col min="14" max="14" width="1.7109375" style="1" customWidth="1"/>
    <col min="15" max="15" width="14.7109375" style="1" customWidth="1"/>
    <col min="16" max="16384" width="9.140625" style="1" customWidth="1"/>
  </cols>
  <sheetData>
    <row r="1" spans="1:8" ht="12.75">
      <c r="A1" s="29"/>
      <c r="B1"/>
      <c r="C1"/>
      <c r="D1"/>
      <c r="E1"/>
      <c r="F1"/>
      <c r="G1"/>
      <c r="H1"/>
    </row>
    <row r="2" spans="1:15" ht="10.5" customHeight="1">
      <c r="A2" s="29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5"/>
      <c r="B3" s="5"/>
      <c r="C3" s="34" t="s">
        <v>65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8.25" customHeight="1">
      <c r="A4" s="35"/>
      <c r="B4" s="8"/>
      <c r="C4" s="34"/>
      <c r="D4" s="34"/>
      <c r="E4" s="34"/>
      <c r="F4" s="34"/>
      <c r="G4" s="34"/>
      <c r="H4" s="7"/>
      <c r="I4" s="4"/>
      <c r="J4" s="4"/>
      <c r="K4" s="4"/>
      <c r="L4" s="4"/>
      <c r="M4" s="4"/>
      <c r="N4" s="4"/>
      <c r="O4" s="4"/>
    </row>
    <row r="5" spans="1:15" ht="16.5">
      <c r="A5" s="35"/>
      <c r="B5" s="5"/>
      <c r="C5" s="34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.5">
      <c r="A6" s="35"/>
      <c r="B6" s="5"/>
      <c r="C6" s="34" t="s">
        <v>75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0.5" customHeight="1">
      <c r="A7" s="35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29"/>
      <c r="B8" s="6"/>
      <c r="C8" s="6"/>
      <c r="D8" s="6"/>
      <c r="E8" s="6"/>
      <c r="F8" s="6"/>
      <c r="G8" s="6"/>
      <c r="H8"/>
    </row>
    <row r="9" ht="12"/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74</v>
      </c>
      <c r="B17" s="9"/>
      <c r="C17" s="17">
        <f>SUM(E17:O17)</f>
        <v>1288307</v>
      </c>
      <c r="D17" s="18"/>
      <c r="E17" s="28">
        <v>848208</v>
      </c>
      <c r="F17" s="18"/>
      <c r="G17" s="28">
        <v>31754</v>
      </c>
      <c r="H17" s="18"/>
      <c r="I17" s="28">
        <v>403094</v>
      </c>
      <c r="J17" s="18"/>
      <c r="K17" s="28">
        <v>4483</v>
      </c>
      <c r="L17" s="18"/>
      <c r="M17" s="28">
        <v>768</v>
      </c>
      <c r="N17" s="18"/>
      <c r="O17" s="28">
        <v>0</v>
      </c>
    </row>
    <row r="18" spans="1:15" s="2" customFormat="1" ht="12" customHeight="1">
      <c r="A18" s="9" t="s">
        <v>23</v>
      </c>
      <c r="B18" s="9"/>
      <c r="C18" s="18">
        <f>SUM(E18:O18)</f>
        <v>884770</v>
      </c>
      <c r="D18" s="18"/>
      <c r="E18" s="18">
        <v>574158</v>
      </c>
      <c r="F18" s="18"/>
      <c r="G18" s="18">
        <v>24710</v>
      </c>
      <c r="H18" s="18"/>
      <c r="I18" s="18">
        <v>275187</v>
      </c>
      <c r="J18" s="18"/>
      <c r="K18" s="18">
        <v>265</v>
      </c>
      <c r="L18" s="18"/>
      <c r="M18" s="18">
        <v>10450</v>
      </c>
      <c r="N18" s="18"/>
      <c r="O18" s="18">
        <v>0</v>
      </c>
    </row>
    <row r="19" spans="1:15" s="2" customFormat="1" ht="12" customHeight="1">
      <c r="A19" s="9" t="s">
        <v>24</v>
      </c>
      <c r="B19" s="9"/>
      <c r="C19" s="18">
        <f>SUM(E19:O19)</f>
        <v>747755</v>
      </c>
      <c r="D19" s="18"/>
      <c r="E19" s="18">
        <v>456139</v>
      </c>
      <c r="F19" s="18"/>
      <c r="G19" s="18">
        <v>27908</v>
      </c>
      <c r="H19" s="18"/>
      <c r="I19" s="18">
        <v>228587</v>
      </c>
      <c r="J19" s="18"/>
      <c r="K19" s="18">
        <v>1709</v>
      </c>
      <c r="L19" s="18"/>
      <c r="M19" s="18">
        <v>31268</v>
      </c>
      <c r="N19" s="18"/>
      <c r="O19" s="18">
        <v>2144</v>
      </c>
    </row>
    <row r="20" spans="1:15" s="2" customFormat="1" ht="12" customHeight="1">
      <c r="A20" s="9" t="s">
        <v>25</v>
      </c>
      <c r="B20" s="9"/>
      <c r="C20" s="18">
        <f>SUM(E20:O20)</f>
        <v>934572</v>
      </c>
      <c r="D20" s="18"/>
      <c r="E20" s="18">
        <v>608924</v>
      </c>
      <c r="F20" s="18"/>
      <c r="G20" s="18">
        <v>17998</v>
      </c>
      <c r="H20" s="18"/>
      <c r="I20" s="18">
        <v>295798</v>
      </c>
      <c r="J20" s="18"/>
      <c r="K20" s="18">
        <v>19</v>
      </c>
      <c r="L20" s="18"/>
      <c r="M20" s="18">
        <v>11833</v>
      </c>
      <c r="N20" s="18"/>
      <c r="O20" s="18">
        <v>0</v>
      </c>
    </row>
    <row r="21" spans="1:15" s="2" customFormat="1" ht="12" customHeight="1">
      <c r="A21" s="9" t="s">
        <v>14</v>
      </c>
      <c r="B21" s="9"/>
      <c r="C21" s="19">
        <f>SUM(E21:O21)</f>
        <v>3855404</v>
      </c>
      <c r="D21" s="18"/>
      <c r="E21" s="19">
        <f>SUM(E17:E20)</f>
        <v>2487429</v>
      </c>
      <c r="F21" s="18"/>
      <c r="G21" s="19">
        <f>SUM(G17:G20)</f>
        <v>102370</v>
      </c>
      <c r="H21" s="18"/>
      <c r="I21" s="19">
        <f>SUM(I17:I20)</f>
        <v>1202666</v>
      </c>
      <c r="J21" s="18"/>
      <c r="K21" s="19">
        <f>SUM(K17:K20)</f>
        <v>6476</v>
      </c>
      <c r="L21" s="18"/>
      <c r="M21" s="19">
        <f>SUM(M17:M20)</f>
        <v>54319</v>
      </c>
      <c r="N21" s="18"/>
      <c r="O21" s="19">
        <f>SUM(O17:O20)</f>
        <v>2144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26</v>
      </c>
      <c r="B23" s="9" t="s">
        <v>10</v>
      </c>
      <c r="C23" s="12">
        <f>SUM(E23:O23)</f>
        <v>56922</v>
      </c>
      <c r="D23" s="9"/>
      <c r="E23" s="20">
        <v>1375</v>
      </c>
      <c r="F23" s="9"/>
      <c r="G23" s="20">
        <v>18905</v>
      </c>
      <c r="H23" s="9"/>
      <c r="I23" s="20">
        <v>1974</v>
      </c>
      <c r="J23" s="9"/>
      <c r="K23" s="20">
        <v>4524</v>
      </c>
      <c r="L23" s="10"/>
      <c r="M23" s="20">
        <v>25916</v>
      </c>
      <c r="N23" s="10"/>
      <c r="O23" s="20">
        <v>4228</v>
      </c>
    </row>
    <row r="24" spans="1:15" s="2" customFormat="1" ht="12" customHeight="1">
      <c r="A24" s="9"/>
      <c r="B24" s="9"/>
      <c r="C24" s="10"/>
      <c r="D24" s="9"/>
      <c r="E24" s="21"/>
      <c r="F24" s="9"/>
      <c r="G24" s="21"/>
      <c r="H24" s="9"/>
      <c r="I24" s="21"/>
      <c r="J24" s="9"/>
      <c r="K24" s="21"/>
      <c r="L24" s="10"/>
      <c r="M24" s="21"/>
      <c r="N24" s="10"/>
      <c r="O24" s="21"/>
    </row>
    <row r="25" spans="1:15" s="2" customFormat="1" ht="12" customHeight="1">
      <c r="A25" s="9" t="s">
        <v>27</v>
      </c>
      <c r="B25" s="9"/>
      <c r="C25" s="10"/>
      <c r="D25" s="9"/>
      <c r="E25" s="21"/>
      <c r="F25" s="9"/>
      <c r="G25" s="21"/>
      <c r="H25" s="9"/>
      <c r="I25" s="21"/>
      <c r="J25" s="9"/>
      <c r="K25" s="21"/>
      <c r="L25" s="10"/>
      <c r="M25" s="21"/>
      <c r="N25" s="10"/>
      <c r="O25" s="21"/>
    </row>
    <row r="26" spans="1:15" s="2" customFormat="1" ht="12" customHeight="1">
      <c r="A26" s="9" t="s">
        <v>28</v>
      </c>
      <c r="B26" s="9"/>
      <c r="C26" s="10">
        <f>SUM(E26:O26)</f>
        <v>529853</v>
      </c>
      <c r="D26" s="9"/>
      <c r="E26" s="21">
        <v>327543</v>
      </c>
      <c r="F26" s="9"/>
      <c r="G26" s="21">
        <v>24274</v>
      </c>
      <c r="H26" s="9"/>
      <c r="I26" s="21">
        <v>161664</v>
      </c>
      <c r="J26" s="9"/>
      <c r="K26" s="21">
        <v>243</v>
      </c>
      <c r="L26" s="10"/>
      <c r="M26" s="21">
        <v>16129</v>
      </c>
      <c r="N26" s="10"/>
      <c r="O26" s="21">
        <v>0</v>
      </c>
    </row>
    <row r="27" spans="1:15" s="2" customFormat="1" ht="12" customHeight="1">
      <c r="A27" s="9" t="s">
        <v>29</v>
      </c>
      <c r="B27" s="9" t="s">
        <v>10</v>
      </c>
      <c r="C27" s="10">
        <f>SUM(E27:O27)</f>
        <v>605213</v>
      </c>
      <c r="D27" s="10"/>
      <c r="E27" s="21">
        <v>381968</v>
      </c>
      <c r="F27" s="9"/>
      <c r="G27" s="21">
        <v>29520</v>
      </c>
      <c r="H27" s="9"/>
      <c r="I27" s="21">
        <v>189084</v>
      </c>
      <c r="J27" s="9"/>
      <c r="K27" s="21">
        <v>0</v>
      </c>
      <c r="L27" s="10"/>
      <c r="M27" s="21">
        <v>4641</v>
      </c>
      <c r="N27" s="10"/>
      <c r="O27" s="21">
        <v>0</v>
      </c>
    </row>
    <row r="28" spans="1:15" s="2" customFormat="1" ht="12" customHeight="1">
      <c r="A28" s="9" t="s">
        <v>30</v>
      </c>
      <c r="B28" s="9" t="s">
        <v>10</v>
      </c>
      <c r="C28" s="10">
        <f>SUM(E28:O28)</f>
        <v>948991</v>
      </c>
      <c r="D28" s="9"/>
      <c r="E28" s="21">
        <v>570198</v>
      </c>
      <c r="F28" s="9"/>
      <c r="G28" s="21">
        <v>50254</v>
      </c>
      <c r="H28" s="9"/>
      <c r="I28" s="21">
        <v>292370</v>
      </c>
      <c r="J28" s="9"/>
      <c r="K28" s="21">
        <v>2061</v>
      </c>
      <c r="L28" s="10"/>
      <c r="M28" s="21">
        <v>34108</v>
      </c>
      <c r="N28" s="10"/>
      <c r="O28" s="21">
        <v>0</v>
      </c>
    </row>
    <row r="29" spans="1:15" s="2" customFormat="1" ht="12" customHeight="1">
      <c r="A29" s="9" t="s">
        <v>31</v>
      </c>
      <c r="B29" s="9"/>
      <c r="C29" s="10">
        <f>SUM(E29:O29)</f>
        <v>1079822</v>
      </c>
      <c r="D29" s="9"/>
      <c r="E29" s="21">
        <v>676936</v>
      </c>
      <c r="F29" s="9"/>
      <c r="G29" s="21">
        <v>25189</v>
      </c>
      <c r="H29" s="9"/>
      <c r="I29" s="21">
        <v>329805</v>
      </c>
      <c r="J29" s="9"/>
      <c r="K29" s="21">
        <v>577</v>
      </c>
      <c r="L29" s="10"/>
      <c r="M29" s="21">
        <v>47315</v>
      </c>
      <c r="N29" s="10"/>
      <c r="O29" s="21">
        <v>0</v>
      </c>
    </row>
    <row r="30" spans="1:15" s="2" customFormat="1" ht="12" customHeight="1">
      <c r="A30" s="9" t="s">
        <v>32</v>
      </c>
      <c r="B30" s="9"/>
      <c r="C30" s="22">
        <f>SUM(E30:O30)</f>
        <v>3163879</v>
      </c>
      <c r="D30" s="9"/>
      <c r="E30" s="23">
        <f>SUM(E26:E29)</f>
        <v>1956645</v>
      </c>
      <c r="F30" s="9"/>
      <c r="G30" s="23">
        <f>SUM(G26:G29)</f>
        <v>129237</v>
      </c>
      <c r="H30" s="9"/>
      <c r="I30" s="23">
        <f>SUM(I26:I29)</f>
        <v>972923</v>
      </c>
      <c r="J30" s="9"/>
      <c r="K30" s="23">
        <f>SUM(K26:K29)</f>
        <v>2881</v>
      </c>
      <c r="L30" s="10"/>
      <c r="M30" s="23">
        <f>SUM(M26:M29)</f>
        <v>102193</v>
      </c>
      <c r="N30" s="10"/>
      <c r="O30" s="23">
        <f>SUM(O26:O29)</f>
        <v>0</v>
      </c>
    </row>
    <row r="31" spans="1:15" s="2" customFormat="1" ht="12" customHeight="1">
      <c r="A31" s="9"/>
      <c r="B31" s="9"/>
      <c r="C31" s="10"/>
      <c r="D31" s="9"/>
      <c r="E31" s="21"/>
      <c r="F31" s="9"/>
      <c r="G31" s="21"/>
      <c r="H31" s="9"/>
      <c r="I31" s="21"/>
      <c r="J31" s="9"/>
      <c r="K31" s="21"/>
      <c r="L31" s="10"/>
      <c r="M31" s="21"/>
      <c r="N31" s="10"/>
      <c r="O31" s="21"/>
    </row>
    <row r="32" spans="1:15" s="2" customFormat="1" ht="12" customHeight="1">
      <c r="A32" s="9" t="s">
        <v>33</v>
      </c>
      <c r="B32" s="9" t="s">
        <v>10</v>
      </c>
      <c r="C32" s="12">
        <f>SUM(E32:O32)</f>
        <v>372561</v>
      </c>
      <c r="D32" s="9"/>
      <c r="E32" s="20">
        <v>255264</v>
      </c>
      <c r="F32" s="9"/>
      <c r="G32" s="20">
        <v>0</v>
      </c>
      <c r="H32" s="9"/>
      <c r="I32" s="20">
        <v>117297</v>
      </c>
      <c r="J32" s="9"/>
      <c r="K32" s="20">
        <v>0</v>
      </c>
      <c r="L32" s="10"/>
      <c r="M32" s="20">
        <v>0</v>
      </c>
      <c r="N32" s="10"/>
      <c r="O32" s="20">
        <v>0</v>
      </c>
    </row>
    <row r="33" spans="1:15" s="2" customFormat="1" ht="12" customHeight="1">
      <c r="A33" s="9"/>
      <c r="B33" s="9"/>
      <c r="C33" s="11"/>
      <c r="D33" s="13"/>
      <c r="E33" s="24"/>
      <c r="F33" s="13"/>
      <c r="G33" s="24"/>
      <c r="H33" s="13"/>
      <c r="I33" s="24"/>
      <c r="J33" s="13"/>
      <c r="K33" s="24"/>
      <c r="L33" s="11"/>
      <c r="M33" s="24"/>
      <c r="N33" s="11"/>
      <c r="O33" s="24"/>
    </row>
    <row r="34" spans="1:15" s="2" customFormat="1" ht="12" customHeight="1">
      <c r="A34" s="9" t="s">
        <v>13</v>
      </c>
      <c r="B34" s="9" t="s">
        <v>10</v>
      </c>
      <c r="C34" s="12">
        <f>SUM(E34:O34)</f>
        <v>7448766</v>
      </c>
      <c r="D34" s="9"/>
      <c r="E34" s="20">
        <f>E21+E23+E30+E32</f>
        <v>4700713</v>
      </c>
      <c r="F34" s="9"/>
      <c r="G34" s="20">
        <f>G21+G23+G30+G32</f>
        <v>250512</v>
      </c>
      <c r="H34" s="9"/>
      <c r="I34" s="20">
        <f>I21+I23+I30+I32</f>
        <v>2294860</v>
      </c>
      <c r="J34" s="9"/>
      <c r="K34" s="20">
        <f>K21+K23+K30+K32</f>
        <v>13881</v>
      </c>
      <c r="L34" s="10"/>
      <c r="M34" s="20">
        <f>M21+M23+M30+M32</f>
        <v>182428</v>
      </c>
      <c r="N34" s="10"/>
      <c r="O34" s="20">
        <f>O21+O23+O30+O32</f>
        <v>6372</v>
      </c>
    </row>
    <row r="35" spans="1:15" s="2" customFormat="1" ht="12" customHeight="1">
      <c r="A35" s="9"/>
      <c r="B35" s="9" t="s">
        <v>10</v>
      </c>
      <c r="C35" s="9"/>
      <c r="D35" s="9"/>
      <c r="E35" s="21"/>
      <c r="F35" s="9"/>
      <c r="G35" s="21"/>
      <c r="H35" s="9"/>
      <c r="I35" s="21"/>
      <c r="J35" s="9"/>
      <c r="K35" s="21"/>
      <c r="L35" s="10"/>
      <c r="M35" s="21"/>
      <c r="N35" s="10"/>
      <c r="O35" s="21"/>
    </row>
    <row r="36" spans="1:15" s="2" customFormat="1" ht="12" customHeight="1">
      <c r="A36" s="9" t="s">
        <v>34</v>
      </c>
      <c r="B36" s="9" t="s">
        <v>10</v>
      </c>
      <c r="C36" s="9"/>
      <c r="D36" s="9"/>
      <c r="E36" s="21"/>
      <c r="F36" s="9"/>
      <c r="G36" s="21"/>
      <c r="H36" s="9"/>
      <c r="I36" s="21"/>
      <c r="J36" s="9"/>
      <c r="K36" s="21"/>
      <c r="L36" s="10"/>
      <c r="M36" s="21"/>
      <c r="N36" s="10"/>
      <c r="O36" s="21"/>
    </row>
    <row r="37" spans="1:15" s="2" customFormat="1" ht="12" customHeight="1">
      <c r="A37" s="9" t="s">
        <v>36</v>
      </c>
      <c r="B37" s="9" t="s">
        <v>10</v>
      </c>
      <c r="C37" s="10">
        <f>SUM(E37:O37)</f>
        <v>669241</v>
      </c>
      <c r="D37" s="9"/>
      <c r="E37" s="21">
        <v>349029</v>
      </c>
      <c r="F37" s="9"/>
      <c r="G37" s="21">
        <v>69501</v>
      </c>
      <c r="H37" s="9"/>
      <c r="I37" s="21">
        <v>192320</v>
      </c>
      <c r="J37" s="9"/>
      <c r="K37" s="21">
        <v>10364</v>
      </c>
      <c r="L37" s="10"/>
      <c r="M37" s="21">
        <v>45679</v>
      </c>
      <c r="N37" s="10"/>
      <c r="O37" s="21">
        <v>2348</v>
      </c>
    </row>
    <row r="38" spans="1:15" s="2" customFormat="1" ht="12" customHeight="1">
      <c r="A38" s="9" t="s">
        <v>37</v>
      </c>
      <c r="B38" s="9" t="s">
        <v>10</v>
      </c>
      <c r="C38" s="10">
        <f>SUM(E38:O38)</f>
        <v>354901</v>
      </c>
      <c r="D38" s="9"/>
      <c r="E38" s="21">
        <v>181748</v>
      </c>
      <c r="F38" s="9"/>
      <c r="G38" s="21">
        <v>41364</v>
      </c>
      <c r="H38" s="9"/>
      <c r="I38" s="21">
        <v>102398</v>
      </c>
      <c r="J38" s="9"/>
      <c r="K38" s="21">
        <v>96</v>
      </c>
      <c r="L38" s="10"/>
      <c r="M38" s="21">
        <v>16566</v>
      </c>
      <c r="N38" s="10"/>
      <c r="O38" s="21">
        <v>12729</v>
      </c>
    </row>
    <row r="39" spans="1:15" s="2" customFormat="1" ht="12" customHeight="1">
      <c r="A39" s="9"/>
      <c r="B39" s="9"/>
      <c r="C39" s="31"/>
      <c r="D39" s="13"/>
      <c r="E39" s="30"/>
      <c r="F39" s="13"/>
      <c r="G39" s="30"/>
      <c r="H39" s="13"/>
      <c r="I39" s="30"/>
      <c r="J39" s="13"/>
      <c r="K39" s="30"/>
      <c r="L39" s="11"/>
      <c r="M39" s="30"/>
      <c r="N39" s="11"/>
      <c r="O39" s="30"/>
    </row>
    <row r="40" spans="1:15" s="2" customFormat="1" ht="12" customHeight="1">
      <c r="A40" s="9" t="s">
        <v>15</v>
      </c>
      <c r="B40" s="9" t="s">
        <v>10</v>
      </c>
      <c r="C40" s="25">
        <f>SUM(E40:O40)</f>
        <v>1024142</v>
      </c>
      <c r="D40" s="9"/>
      <c r="E40" s="20">
        <f>SUM(E37:E38)</f>
        <v>530777</v>
      </c>
      <c r="F40" s="9"/>
      <c r="G40" s="20">
        <f>SUM(G37:G38)</f>
        <v>110865</v>
      </c>
      <c r="H40" s="9"/>
      <c r="I40" s="20">
        <f>SUM(I37:I38)</f>
        <v>294718</v>
      </c>
      <c r="J40" s="9"/>
      <c r="K40" s="20">
        <f>SUM(K37:K38)</f>
        <v>10460</v>
      </c>
      <c r="L40" s="10"/>
      <c r="M40" s="20">
        <f>SUM(M37:M38)</f>
        <v>62245</v>
      </c>
      <c r="N40" s="10"/>
      <c r="O40" s="20">
        <f>SUM(O37:O38)</f>
        <v>15077</v>
      </c>
    </row>
    <row r="41" spans="1:15" s="2" customFormat="1" ht="12" customHeight="1">
      <c r="A41" s="9"/>
      <c r="B41" s="9" t="s">
        <v>10</v>
      </c>
      <c r="C41" s="9"/>
      <c r="D41" s="9"/>
      <c r="E41" s="21"/>
      <c r="F41" s="9"/>
      <c r="G41" s="21"/>
      <c r="H41" s="9"/>
      <c r="I41" s="21"/>
      <c r="J41" s="9"/>
      <c r="K41" s="21"/>
      <c r="L41" s="10"/>
      <c r="M41" s="21"/>
      <c r="N41" s="10"/>
      <c r="O41" s="21"/>
    </row>
    <row r="42" spans="1:15" s="2" customFormat="1" ht="12" customHeight="1">
      <c r="A42" s="9" t="s">
        <v>35</v>
      </c>
      <c r="B42" s="9" t="s">
        <v>10</v>
      </c>
      <c r="C42" s="9"/>
      <c r="D42" s="9"/>
      <c r="E42" s="21"/>
      <c r="F42" s="9"/>
      <c r="G42" s="21"/>
      <c r="H42" s="9"/>
      <c r="I42" s="21"/>
      <c r="J42" s="9"/>
      <c r="K42" s="21"/>
      <c r="L42" s="10"/>
      <c r="M42" s="21"/>
      <c r="N42" s="10"/>
      <c r="O42" s="21"/>
    </row>
    <row r="43" spans="1:15" s="2" customFormat="1" ht="12" customHeight="1">
      <c r="A43" s="9" t="s">
        <v>38</v>
      </c>
      <c r="B43" s="9"/>
      <c r="C43" s="11">
        <f aca="true" t="shared" si="0" ref="C43:C48">SUM(E43:O43)</f>
        <v>204936</v>
      </c>
      <c r="D43" s="9"/>
      <c r="E43" s="21">
        <v>134258</v>
      </c>
      <c r="F43" s="9"/>
      <c r="G43" s="21">
        <v>0</v>
      </c>
      <c r="H43" s="9"/>
      <c r="I43" s="21">
        <v>61693</v>
      </c>
      <c r="J43" s="9"/>
      <c r="K43" s="21">
        <v>800</v>
      </c>
      <c r="L43" s="10"/>
      <c r="M43" s="21">
        <v>8185</v>
      </c>
      <c r="N43" s="10"/>
      <c r="O43" s="21">
        <v>0</v>
      </c>
    </row>
    <row r="44" spans="1:15" s="2" customFormat="1" ht="12" customHeight="1">
      <c r="A44" s="9" t="s">
        <v>67</v>
      </c>
      <c r="B44" s="9"/>
      <c r="C44" s="11">
        <f t="shared" si="0"/>
        <v>409161</v>
      </c>
      <c r="D44" s="13"/>
      <c r="E44" s="21">
        <v>59898</v>
      </c>
      <c r="F44" s="9"/>
      <c r="G44" s="21">
        <v>186702</v>
      </c>
      <c r="H44" s="9"/>
      <c r="I44" s="21">
        <v>114429</v>
      </c>
      <c r="J44" s="9"/>
      <c r="K44" s="21">
        <v>0</v>
      </c>
      <c r="L44" s="10"/>
      <c r="M44" s="21">
        <v>48132</v>
      </c>
      <c r="N44" s="10"/>
      <c r="O44" s="21">
        <v>0</v>
      </c>
    </row>
    <row r="45" spans="1:15" s="2" customFormat="1" ht="12" customHeight="1">
      <c r="A45" s="9" t="s">
        <v>39</v>
      </c>
      <c r="B45" s="9"/>
      <c r="C45" s="11">
        <f t="shared" si="0"/>
        <v>270243</v>
      </c>
      <c r="D45" s="13"/>
      <c r="E45" s="21">
        <v>129848</v>
      </c>
      <c r="F45" s="9"/>
      <c r="G45" s="21">
        <v>27560</v>
      </c>
      <c r="H45" s="9"/>
      <c r="I45" s="21">
        <v>72331</v>
      </c>
      <c r="J45" s="9"/>
      <c r="K45" s="21">
        <v>16058</v>
      </c>
      <c r="L45" s="10"/>
      <c r="M45" s="21">
        <v>24446</v>
      </c>
      <c r="N45" s="10"/>
      <c r="O45" s="21">
        <v>0</v>
      </c>
    </row>
    <row r="46" spans="1:15" s="2" customFormat="1" ht="12" customHeight="1">
      <c r="A46" s="9" t="s">
        <v>40</v>
      </c>
      <c r="B46" s="9" t="s">
        <v>10</v>
      </c>
      <c r="C46" s="11">
        <f>SUM(E46:O46)</f>
        <v>16258</v>
      </c>
      <c r="D46" s="13"/>
      <c r="E46" s="21">
        <v>0</v>
      </c>
      <c r="F46" s="9"/>
      <c r="G46" s="21">
        <v>14526</v>
      </c>
      <c r="H46" s="9"/>
      <c r="I46" s="21">
        <v>1700</v>
      </c>
      <c r="J46" s="9"/>
      <c r="K46" s="21">
        <v>0</v>
      </c>
      <c r="L46" s="10"/>
      <c r="M46" s="21">
        <v>32</v>
      </c>
      <c r="N46" s="10"/>
      <c r="O46" s="21">
        <v>0</v>
      </c>
    </row>
    <row r="47" spans="1:15" s="2" customFormat="1" ht="12" customHeight="1">
      <c r="A47" s="9" t="s">
        <v>68</v>
      </c>
      <c r="B47" s="9" t="s">
        <v>10</v>
      </c>
      <c r="C47" s="11">
        <f t="shared" si="0"/>
        <v>130760</v>
      </c>
      <c r="D47" s="9"/>
      <c r="E47" s="21">
        <v>86024</v>
      </c>
      <c r="F47" s="9"/>
      <c r="G47" s="21">
        <v>1832</v>
      </c>
      <c r="H47" s="9"/>
      <c r="I47" s="21">
        <v>40371</v>
      </c>
      <c r="J47" s="9"/>
      <c r="K47" s="21">
        <v>29</v>
      </c>
      <c r="L47" s="10"/>
      <c r="M47" s="21">
        <v>2504</v>
      </c>
      <c r="N47" s="10"/>
      <c r="O47" s="21">
        <v>0</v>
      </c>
    </row>
    <row r="48" spans="1:15" s="2" customFormat="1" ht="12" customHeight="1">
      <c r="A48" s="9" t="s">
        <v>41</v>
      </c>
      <c r="B48" s="9"/>
      <c r="C48" s="11">
        <f t="shared" si="0"/>
        <v>1856</v>
      </c>
      <c r="D48" s="9"/>
      <c r="E48" s="21">
        <v>0</v>
      </c>
      <c r="F48" s="9"/>
      <c r="G48" s="21">
        <v>0</v>
      </c>
      <c r="H48" s="9"/>
      <c r="I48" s="21">
        <v>0</v>
      </c>
      <c r="J48" s="9"/>
      <c r="K48" s="21">
        <v>0</v>
      </c>
      <c r="L48" s="10"/>
      <c r="M48" s="21">
        <v>1856</v>
      </c>
      <c r="N48" s="10"/>
      <c r="O48" s="21">
        <v>0</v>
      </c>
    </row>
    <row r="49" spans="1:15" s="2" customFormat="1" ht="12" customHeight="1">
      <c r="A49" s="9"/>
      <c r="B49" s="9"/>
      <c r="C49" s="31"/>
      <c r="D49" s="13"/>
      <c r="E49" s="30"/>
      <c r="F49" s="13"/>
      <c r="G49" s="30"/>
      <c r="H49" s="13"/>
      <c r="I49" s="30"/>
      <c r="J49" s="13"/>
      <c r="K49" s="30"/>
      <c r="L49" s="11"/>
      <c r="M49" s="30"/>
      <c r="N49" s="11"/>
      <c r="O49" s="30"/>
    </row>
    <row r="50" spans="1:15" s="2" customFormat="1" ht="12" customHeight="1">
      <c r="A50" s="9" t="s">
        <v>16</v>
      </c>
      <c r="B50" s="9" t="s">
        <v>10</v>
      </c>
      <c r="C50" s="25">
        <f>SUM(E50:O50)</f>
        <v>1033214</v>
      </c>
      <c r="D50" s="9"/>
      <c r="E50" s="20">
        <f>SUM(E43:E48)</f>
        <v>410028</v>
      </c>
      <c r="F50" s="9"/>
      <c r="G50" s="20">
        <f>SUM(G43:G48)</f>
        <v>230620</v>
      </c>
      <c r="H50" s="9"/>
      <c r="I50" s="20">
        <f>SUM(I43:I48)</f>
        <v>290524</v>
      </c>
      <c r="J50" s="9"/>
      <c r="K50" s="20">
        <f>SUM(K43:K48)</f>
        <v>16887</v>
      </c>
      <c r="L50" s="10"/>
      <c r="M50" s="20">
        <f>SUM(M43:M48)</f>
        <v>85155</v>
      </c>
      <c r="N50" s="10"/>
      <c r="O50" s="20">
        <f>SUM(O43:O48)</f>
        <v>0</v>
      </c>
    </row>
    <row r="51" spans="1:15" s="2" customFormat="1" ht="12" customHeight="1">
      <c r="A51" s="9"/>
      <c r="B51" s="9" t="s">
        <v>10</v>
      </c>
      <c r="C51" s="26"/>
      <c r="D51" s="9"/>
      <c r="E51" s="21"/>
      <c r="F51" s="9"/>
      <c r="G51" s="21"/>
      <c r="H51" s="9"/>
      <c r="I51" s="21"/>
      <c r="J51" s="9"/>
      <c r="K51" s="21"/>
      <c r="L51" s="10"/>
      <c r="M51" s="21"/>
      <c r="N51" s="10"/>
      <c r="O51" s="21"/>
    </row>
    <row r="52" spans="1:15" s="2" customFormat="1" ht="12" customHeight="1">
      <c r="A52" s="9" t="s">
        <v>42</v>
      </c>
      <c r="B52" s="9" t="s">
        <v>10</v>
      </c>
      <c r="C52" s="26"/>
      <c r="D52" s="9"/>
      <c r="E52" s="21"/>
      <c r="F52" s="9"/>
      <c r="G52" s="21"/>
      <c r="H52" s="9"/>
      <c r="I52" s="21"/>
      <c r="J52" s="9"/>
      <c r="K52" s="21"/>
      <c r="L52" s="10"/>
      <c r="M52" s="21"/>
      <c r="N52" s="10"/>
      <c r="O52" s="21"/>
    </row>
    <row r="53" spans="1:15" s="2" customFormat="1" ht="12" customHeight="1">
      <c r="A53" s="9" t="s">
        <v>43</v>
      </c>
      <c r="B53" s="9" t="s">
        <v>10</v>
      </c>
      <c r="C53" s="10">
        <f>SUM(E53:O53)</f>
        <v>142017</v>
      </c>
      <c r="D53" s="9"/>
      <c r="E53" s="21">
        <v>0</v>
      </c>
      <c r="F53" s="9"/>
      <c r="G53" s="21">
        <v>0</v>
      </c>
      <c r="H53" s="9"/>
      <c r="I53" s="21">
        <v>0</v>
      </c>
      <c r="J53" s="9"/>
      <c r="K53" s="21">
        <v>0</v>
      </c>
      <c r="L53" s="10"/>
      <c r="M53" s="21">
        <v>142017</v>
      </c>
      <c r="N53" s="10"/>
      <c r="O53" s="21">
        <v>0</v>
      </c>
    </row>
    <row r="54" spans="1:15" s="2" customFormat="1" ht="12" customHeight="1">
      <c r="A54" s="9" t="s">
        <v>44</v>
      </c>
      <c r="B54" s="9" t="s">
        <v>10</v>
      </c>
      <c r="C54" s="10">
        <f>SUM(E54:O54)</f>
        <v>32583</v>
      </c>
      <c r="D54" s="9"/>
      <c r="E54" s="21">
        <v>0</v>
      </c>
      <c r="F54" s="9"/>
      <c r="G54" s="21">
        <v>0</v>
      </c>
      <c r="H54" s="9"/>
      <c r="I54" s="21">
        <v>0</v>
      </c>
      <c r="J54" s="9"/>
      <c r="K54" s="21">
        <v>0</v>
      </c>
      <c r="L54" s="10"/>
      <c r="M54" s="21">
        <v>32583</v>
      </c>
      <c r="N54" s="10"/>
      <c r="O54" s="21">
        <v>0</v>
      </c>
    </row>
    <row r="55" spans="1:15" s="2" customFormat="1" ht="12" customHeight="1">
      <c r="A55" s="9" t="s">
        <v>45</v>
      </c>
      <c r="B55" s="9" t="s">
        <v>10</v>
      </c>
      <c r="C55" s="10">
        <f aca="true" t="shared" si="1" ref="C55:C66">SUM(E55:O55)</f>
        <v>405626</v>
      </c>
      <c r="D55" s="9"/>
      <c r="E55" s="21">
        <v>270993</v>
      </c>
      <c r="F55" s="9"/>
      <c r="G55" s="21">
        <v>1294</v>
      </c>
      <c r="H55" s="9"/>
      <c r="I55" s="21">
        <v>117907</v>
      </c>
      <c r="J55" s="9"/>
      <c r="K55" s="21">
        <v>6812</v>
      </c>
      <c r="L55" s="10"/>
      <c r="M55" s="21">
        <v>8620</v>
      </c>
      <c r="N55" s="10"/>
      <c r="O55" s="21">
        <v>0</v>
      </c>
    </row>
    <row r="56" spans="1:15" s="2" customFormat="1" ht="12" customHeight="1">
      <c r="A56" s="9" t="s">
        <v>46</v>
      </c>
      <c r="B56" s="9" t="s">
        <v>10</v>
      </c>
      <c r="C56" s="10">
        <f t="shared" si="1"/>
        <v>18694</v>
      </c>
      <c r="D56" s="9"/>
      <c r="E56" s="21">
        <v>0</v>
      </c>
      <c r="F56" s="9"/>
      <c r="G56" s="21">
        <v>0</v>
      </c>
      <c r="H56" s="9"/>
      <c r="I56" s="21">
        <v>0</v>
      </c>
      <c r="J56" s="9"/>
      <c r="K56" s="21">
        <v>0</v>
      </c>
      <c r="L56" s="10"/>
      <c r="M56" s="21">
        <v>18694</v>
      </c>
      <c r="N56" s="10"/>
      <c r="O56" s="21">
        <v>0</v>
      </c>
    </row>
    <row r="57" spans="1:15" s="2" customFormat="1" ht="12" customHeight="1">
      <c r="A57" s="9" t="s">
        <v>47</v>
      </c>
      <c r="B57" s="9" t="s">
        <v>10</v>
      </c>
      <c r="C57" s="10">
        <f t="shared" si="1"/>
        <v>145888</v>
      </c>
      <c r="D57" s="9"/>
      <c r="E57" s="21">
        <v>0</v>
      </c>
      <c r="F57" s="9"/>
      <c r="G57" s="21">
        <v>31091</v>
      </c>
      <c r="H57" s="9"/>
      <c r="I57" s="21">
        <v>12993</v>
      </c>
      <c r="J57" s="9"/>
      <c r="K57" s="21">
        <v>566</v>
      </c>
      <c r="L57" s="10"/>
      <c r="M57" s="21">
        <v>101238</v>
      </c>
      <c r="N57" s="10"/>
      <c r="O57" s="21">
        <v>0</v>
      </c>
    </row>
    <row r="58" spans="1:15" s="2" customFormat="1" ht="12" customHeight="1">
      <c r="A58" s="9" t="s">
        <v>48</v>
      </c>
      <c r="B58" s="9" t="s">
        <v>10</v>
      </c>
      <c r="C58" s="10">
        <f>SUM(E58:O58)</f>
        <v>595194</v>
      </c>
      <c r="D58" s="9"/>
      <c r="E58" s="21">
        <v>285242</v>
      </c>
      <c r="F58" s="9"/>
      <c r="G58" s="21">
        <v>80450</v>
      </c>
      <c r="H58" s="9"/>
      <c r="I58" s="21">
        <v>178784</v>
      </c>
      <c r="J58" s="9"/>
      <c r="K58" s="21">
        <v>6480</v>
      </c>
      <c r="L58" s="10"/>
      <c r="M58" s="21">
        <v>44238</v>
      </c>
      <c r="N58" s="10"/>
      <c r="O58" s="21">
        <v>0</v>
      </c>
    </row>
    <row r="59" spans="1:15" s="2" customFormat="1" ht="12" customHeight="1">
      <c r="A59" s="9" t="s">
        <v>63</v>
      </c>
      <c r="B59" s="9"/>
      <c r="C59" s="10">
        <f>SUM(E59:O59)</f>
        <v>127205</v>
      </c>
      <c r="D59" s="9"/>
      <c r="E59" s="21">
        <v>0</v>
      </c>
      <c r="F59" s="9"/>
      <c r="G59" s="21">
        <v>0</v>
      </c>
      <c r="H59" s="9"/>
      <c r="I59" s="21">
        <v>0</v>
      </c>
      <c r="J59" s="9"/>
      <c r="K59" s="21">
        <v>0</v>
      </c>
      <c r="L59" s="10"/>
      <c r="M59" s="21">
        <v>127205</v>
      </c>
      <c r="N59" s="10"/>
      <c r="O59" s="21">
        <v>0</v>
      </c>
    </row>
    <row r="60" spans="1:15" s="2" customFormat="1" ht="12" customHeight="1">
      <c r="A60" s="9" t="s">
        <v>49</v>
      </c>
      <c r="B60" s="9"/>
      <c r="C60" s="10">
        <f>SUM(E60:O60)</f>
        <v>176202</v>
      </c>
      <c r="D60" s="9"/>
      <c r="E60" s="21">
        <v>54000</v>
      </c>
      <c r="F60" s="9"/>
      <c r="G60" s="21">
        <v>64664</v>
      </c>
      <c r="H60" s="9"/>
      <c r="I60" s="21">
        <v>54347</v>
      </c>
      <c r="J60" s="9"/>
      <c r="K60" s="21">
        <v>236</v>
      </c>
      <c r="L60" s="10"/>
      <c r="M60" s="21">
        <v>2955</v>
      </c>
      <c r="N60" s="10"/>
      <c r="O60" s="21">
        <v>0</v>
      </c>
    </row>
    <row r="61" spans="1:15" s="2" customFormat="1" ht="12" customHeight="1">
      <c r="A61" s="9" t="s">
        <v>50</v>
      </c>
      <c r="B61" s="9" t="s">
        <v>10</v>
      </c>
      <c r="C61" s="10">
        <f t="shared" si="1"/>
        <v>100167</v>
      </c>
      <c r="D61" s="9"/>
      <c r="E61" s="21">
        <v>63000</v>
      </c>
      <c r="F61" s="9"/>
      <c r="G61" s="21">
        <v>0</v>
      </c>
      <c r="H61" s="9"/>
      <c r="I61" s="21">
        <v>28949</v>
      </c>
      <c r="J61" s="9"/>
      <c r="K61" s="21">
        <v>526</v>
      </c>
      <c r="L61" s="10"/>
      <c r="M61" s="21">
        <v>6393</v>
      </c>
      <c r="N61" s="10"/>
      <c r="O61" s="21">
        <v>1299</v>
      </c>
    </row>
    <row r="62" spans="1:15" s="2" customFormat="1" ht="12" customHeight="1">
      <c r="A62" s="9" t="s">
        <v>69</v>
      </c>
      <c r="B62" s="9" t="s">
        <v>10</v>
      </c>
      <c r="C62" s="10">
        <f t="shared" si="1"/>
        <v>128295</v>
      </c>
      <c r="D62" s="9"/>
      <c r="E62" s="21">
        <v>80000</v>
      </c>
      <c r="F62" s="9"/>
      <c r="G62" s="21">
        <v>0</v>
      </c>
      <c r="H62" s="9"/>
      <c r="I62" s="21">
        <v>36761</v>
      </c>
      <c r="J62" s="9"/>
      <c r="K62" s="21">
        <v>1500</v>
      </c>
      <c r="L62" s="10"/>
      <c r="M62" s="21">
        <v>10034</v>
      </c>
      <c r="N62" s="10"/>
      <c r="O62" s="21">
        <v>0</v>
      </c>
    </row>
    <row r="63" spans="1:15" s="2" customFormat="1" ht="12" customHeight="1">
      <c r="A63" s="9" t="s">
        <v>51</v>
      </c>
      <c r="B63" s="9"/>
      <c r="C63" s="10">
        <f t="shared" si="1"/>
        <v>3439</v>
      </c>
      <c r="D63" s="9"/>
      <c r="E63" s="21">
        <v>0</v>
      </c>
      <c r="F63" s="9"/>
      <c r="G63" s="21">
        <v>0</v>
      </c>
      <c r="H63" s="9"/>
      <c r="I63" s="21">
        <v>0</v>
      </c>
      <c r="J63" s="9"/>
      <c r="K63" s="21">
        <v>22</v>
      </c>
      <c r="L63" s="10"/>
      <c r="M63" s="21">
        <v>3417</v>
      </c>
      <c r="N63" s="10"/>
      <c r="O63" s="21">
        <v>0</v>
      </c>
    </row>
    <row r="64" spans="1:15" s="2" customFormat="1" ht="12" customHeight="1">
      <c r="A64" s="9" t="s">
        <v>52</v>
      </c>
      <c r="B64" s="9" t="s">
        <v>10</v>
      </c>
      <c r="C64" s="10">
        <f t="shared" si="1"/>
        <v>689</v>
      </c>
      <c r="D64" s="9"/>
      <c r="E64" s="21">
        <v>0</v>
      </c>
      <c r="F64" s="9"/>
      <c r="G64" s="21">
        <v>0</v>
      </c>
      <c r="H64" s="9"/>
      <c r="I64" s="21">
        <v>0</v>
      </c>
      <c r="J64" s="9"/>
      <c r="K64" s="21">
        <v>0</v>
      </c>
      <c r="L64" s="10"/>
      <c r="M64" s="21">
        <v>689</v>
      </c>
      <c r="N64" s="10"/>
      <c r="O64" s="21">
        <v>0</v>
      </c>
    </row>
    <row r="65" spans="1:15" s="2" customFormat="1" ht="12" customHeight="1">
      <c r="A65" s="9" t="s">
        <v>53</v>
      </c>
      <c r="B65" s="9"/>
      <c r="C65" s="10">
        <f t="shared" si="1"/>
        <v>140023</v>
      </c>
      <c r="D65" s="9"/>
      <c r="E65" s="21">
        <v>50510</v>
      </c>
      <c r="F65" s="9"/>
      <c r="G65" s="21">
        <v>42460</v>
      </c>
      <c r="H65" s="9"/>
      <c r="I65" s="21">
        <v>42721</v>
      </c>
      <c r="J65" s="9"/>
      <c r="K65" s="21">
        <v>1309</v>
      </c>
      <c r="L65" s="10"/>
      <c r="M65" s="21">
        <v>3023</v>
      </c>
      <c r="N65" s="10"/>
      <c r="O65" s="21">
        <v>0</v>
      </c>
    </row>
    <row r="66" spans="1:15" s="2" customFormat="1" ht="12" customHeight="1">
      <c r="A66" s="9" t="s">
        <v>54</v>
      </c>
      <c r="B66" s="9" t="s">
        <v>10</v>
      </c>
      <c r="C66" s="25">
        <f t="shared" si="1"/>
        <v>47894</v>
      </c>
      <c r="D66" s="9"/>
      <c r="E66" s="21">
        <v>0</v>
      </c>
      <c r="F66" s="9"/>
      <c r="G66" s="21">
        <v>0</v>
      </c>
      <c r="H66" s="9"/>
      <c r="I66" s="21">
        <v>0</v>
      </c>
      <c r="J66" s="9"/>
      <c r="K66" s="21">
        <v>0</v>
      </c>
      <c r="L66" s="10"/>
      <c r="M66" s="21">
        <v>47894</v>
      </c>
      <c r="N66" s="10"/>
      <c r="O66" s="21">
        <v>0</v>
      </c>
    </row>
    <row r="67" spans="1:15" s="2" customFormat="1" ht="12" customHeight="1">
      <c r="A67" s="9"/>
      <c r="B67" s="9" t="s">
        <v>10</v>
      </c>
      <c r="C67" s="9"/>
      <c r="D67" s="9"/>
      <c r="E67" s="30" t="s">
        <v>10</v>
      </c>
      <c r="F67" s="9"/>
      <c r="G67" s="30" t="s">
        <v>10</v>
      </c>
      <c r="H67" s="9"/>
      <c r="I67" s="30" t="s">
        <v>10</v>
      </c>
      <c r="J67" s="9"/>
      <c r="K67" s="30" t="s">
        <v>10</v>
      </c>
      <c r="L67" s="10"/>
      <c r="M67" s="30" t="s">
        <v>10</v>
      </c>
      <c r="N67" s="10"/>
      <c r="O67" s="30" t="s">
        <v>10</v>
      </c>
    </row>
    <row r="68" spans="1:15" s="2" customFormat="1" ht="12" customHeight="1">
      <c r="A68" s="9" t="s">
        <v>20</v>
      </c>
      <c r="B68" s="9" t="s">
        <v>10</v>
      </c>
      <c r="C68" s="25">
        <f>SUM(E68:O68)</f>
        <v>2063916</v>
      </c>
      <c r="D68" s="9"/>
      <c r="E68" s="20">
        <f>SUM(E53:E67)</f>
        <v>803745</v>
      </c>
      <c r="F68" s="9"/>
      <c r="G68" s="20">
        <f>SUM(G53:G67)</f>
        <v>219959</v>
      </c>
      <c r="H68" s="9"/>
      <c r="I68" s="20">
        <f>SUM(I53:I67)</f>
        <v>472462</v>
      </c>
      <c r="J68" s="9"/>
      <c r="K68" s="20">
        <f>SUM(K53:K67)</f>
        <v>17451</v>
      </c>
      <c r="L68" s="10"/>
      <c r="M68" s="20">
        <f>SUM(M53:M67)</f>
        <v>549000</v>
      </c>
      <c r="N68" s="10"/>
      <c r="O68" s="20">
        <f>SUM(O53:O67)</f>
        <v>1299</v>
      </c>
    </row>
    <row r="69" spans="1:15" s="2" customFormat="1" ht="12" customHeight="1">
      <c r="A69" s="9"/>
      <c r="B69" s="9"/>
      <c r="C69" s="11"/>
      <c r="D69" s="9"/>
      <c r="E69" s="24"/>
      <c r="F69" s="9"/>
      <c r="G69" s="24"/>
      <c r="H69" s="9"/>
      <c r="I69" s="24"/>
      <c r="J69" s="9"/>
      <c r="K69" s="24"/>
      <c r="L69" s="10"/>
      <c r="M69" s="24"/>
      <c r="N69" s="10"/>
      <c r="O69" s="24"/>
    </row>
    <row r="70" spans="1:15" s="2" customFormat="1" ht="12" customHeight="1">
      <c r="A70" s="9" t="s">
        <v>71</v>
      </c>
      <c r="B70" s="9"/>
      <c r="C70" s="10">
        <f>SUM(E70:O70)</f>
        <v>31059</v>
      </c>
      <c r="D70" s="9"/>
      <c r="E70" s="21">
        <v>15701</v>
      </c>
      <c r="F70" s="9"/>
      <c r="G70" s="21">
        <v>1191</v>
      </c>
      <c r="H70" s="9"/>
      <c r="I70" s="21">
        <v>4685</v>
      </c>
      <c r="J70" s="9"/>
      <c r="K70" s="21">
        <v>0</v>
      </c>
      <c r="L70" s="10"/>
      <c r="M70" s="21">
        <v>9482</v>
      </c>
      <c r="N70" s="10"/>
      <c r="O70" s="21">
        <v>0</v>
      </c>
    </row>
    <row r="71" spans="1:15" s="2" customFormat="1" ht="12" customHeight="1">
      <c r="A71" s="9" t="s">
        <v>18</v>
      </c>
      <c r="B71" s="9" t="s">
        <v>10</v>
      </c>
      <c r="C71" s="25">
        <f>SUM(E71:O71)</f>
        <v>-260740</v>
      </c>
      <c r="D71" s="9"/>
      <c r="E71" s="20">
        <v>0</v>
      </c>
      <c r="F71" s="9"/>
      <c r="G71" s="20">
        <v>0</v>
      </c>
      <c r="H71" s="9"/>
      <c r="I71" s="20">
        <v>0</v>
      </c>
      <c r="J71" s="9"/>
      <c r="K71" s="20">
        <v>0</v>
      </c>
      <c r="L71" s="10"/>
      <c r="M71" s="20">
        <v>-260740</v>
      </c>
      <c r="N71" s="10"/>
      <c r="O71" s="20">
        <v>0</v>
      </c>
    </row>
    <row r="72" spans="1:15" s="2" customFormat="1" ht="12" customHeight="1">
      <c r="A72" s="9"/>
      <c r="B72" s="9"/>
      <c r="C72" s="24"/>
      <c r="D72" s="13"/>
      <c r="E72" s="24"/>
      <c r="F72" s="13"/>
      <c r="G72" s="24"/>
      <c r="H72" s="13"/>
      <c r="I72" s="24"/>
      <c r="J72" s="13"/>
      <c r="K72" s="24"/>
      <c r="L72" s="11"/>
      <c r="M72" s="24"/>
      <c r="N72" s="11"/>
      <c r="O72" s="24"/>
    </row>
    <row r="73" spans="1:15" s="2" customFormat="1" ht="12" customHeight="1">
      <c r="A73" s="9" t="s">
        <v>17</v>
      </c>
      <c r="B73" s="9" t="s">
        <v>10</v>
      </c>
      <c r="C73" s="25">
        <f>SUM(E73:O73)</f>
        <v>1834235</v>
      </c>
      <c r="D73" s="9"/>
      <c r="E73" s="20">
        <f>SUM(E68:E71)</f>
        <v>819446</v>
      </c>
      <c r="F73" s="9"/>
      <c r="G73" s="20">
        <f>SUM(G68:G71)</f>
        <v>221150</v>
      </c>
      <c r="H73" s="9"/>
      <c r="I73" s="20">
        <f>SUM(I68:I71)</f>
        <v>477147</v>
      </c>
      <c r="J73" s="9"/>
      <c r="K73" s="20">
        <f>SUM(K68:K71)</f>
        <v>17451</v>
      </c>
      <c r="L73" s="10"/>
      <c r="M73" s="20">
        <f>SUM(M68:M71)</f>
        <v>297742</v>
      </c>
      <c r="N73" s="10"/>
      <c r="O73" s="20">
        <f>SUM(O68:O71)</f>
        <v>1299</v>
      </c>
    </row>
    <row r="74" spans="1:15" s="2" customFormat="1" ht="12" customHeight="1">
      <c r="A74" s="9"/>
      <c r="B74" s="9" t="s">
        <v>10</v>
      </c>
      <c r="C74" s="9"/>
      <c r="D74" s="9"/>
      <c r="E74" s="21"/>
      <c r="F74" s="9"/>
      <c r="G74" s="21"/>
      <c r="H74" s="9"/>
      <c r="I74" s="21"/>
      <c r="J74" s="9"/>
      <c r="K74" s="21"/>
      <c r="L74" s="10"/>
      <c r="M74" s="21"/>
      <c r="N74" s="10"/>
      <c r="O74" s="21"/>
    </row>
    <row r="75" spans="1:15" s="2" customFormat="1" ht="12" customHeight="1">
      <c r="A75" s="9" t="s">
        <v>55</v>
      </c>
      <c r="B75" s="9" t="s">
        <v>10</v>
      </c>
      <c r="C75" s="9"/>
      <c r="D75" s="9"/>
      <c r="E75" s="21"/>
      <c r="F75" s="9"/>
      <c r="G75" s="21"/>
      <c r="H75" s="9"/>
      <c r="I75" s="21"/>
      <c r="J75" s="9"/>
      <c r="K75" s="21"/>
      <c r="L75" s="10"/>
      <c r="M75" s="21"/>
      <c r="N75" s="10"/>
      <c r="O75" s="21"/>
    </row>
    <row r="76" spans="1:15" s="2" customFormat="1" ht="12" customHeight="1">
      <c r="A76" s="9" t="s">
        <v>56</v>
      </c>
      <c r="B76" s="9" t="s">
        <v>10</v>
      </c>
      <c r="C76" s="10">
        <f aca="true" t="shared" si="2" ref="C76:C87">SUM(E76:O76)</f>
        <v>193426</v>
      </c>
      <c r="D76" s="9"/>
      <c r="E76" s="21">
        <v>96312</v>
      </c>
      <c r="F76" s="9"/>
      <c r="G76" s="21">
        <v>38643</v>
      </c>
      <c r="H76" s="9"/>
      <c r="I76" s="21">
        <v>63223</v>
      </c>
      <c r="J76" s="9"/>
      <c r="K76" s="21">
        <v>238</v>
      </c>
      <c r="L76" s="10"/>
      <c r="M76" s="21">
        <f>-6-4984</f>
        <v>-4990</v>
      </c>
      <c r="N76" s="10"/>
      <c r="O76" s="21">
        <v>0</v>
      </c>
    </row>
    <row r="77" spans="1:15" s="2" customFormat="1" ht="12" customHeight="1">
      <c r="A77" s="9" t="s">
        <v>57</v>
      </c>
      <c r="B77" s="9" t="s">
        <v>10</v>
      </c>
      <c r="C77" s="10">
        <f t="shared" si="2"/>
        <v>1183968</v>
      </c>
      <c r="D77" s="9"/>
      <c r="E77" s="21">
        <v>0</v>
      </c>
      <c r="F77" s="9"/>
      <c r="G77" s="21">
        <v>483007</v>
      </c>
      <c r="H77" s="9"/>
      <c r="I77" s="21">
        <v>223258</v>
      </c>
      <c r="J77" s="9"/>
      <c r="K77" s="21">
        <v>0</v>
      </c>
      <c r="L77" s="10"/>
      <c r="M77" s="21">
        <v>468278</v>
      </c>
      <c r="N77" s="10"/>
      <c r="O77" s="21">
        <v>9425</v>
      </c>
    </row>
    <row r="78" spans="1:15" s="2" customFormat="1" ht="12" customHeight="1">
      <c r="A78" s="9" t="s">
        <v>58</v>
      </c>
      <c r="B78" s="9"/>
      <c r="C78" s="10">
        <f t="shared" si="2"/>
        <v>414129</v>
      </c>
      <c r="D78" s="9"/>
      <c r="E78" s="21">
        <v>53064</v>
      </c>
      <c r="F78" s="9"/>
      <c r="G78" s="21">
        <v>210361</v>
      </c>
      <c r="H78" s="9"/>
      <c r="I78" s="21">
        <v>124747</v>
      </c>
      <c r="J78" s="9"/>
      <c r="K78" s="21">
        <v>292</v>
      </c>
      <c r="L78" s="10"/>
      <c r="M78" s="21">
        <v>24665</v>
      </c>
      <c r="N78" s="10"/>
      <c r="O78" s="21">
        <v>1000</v>
      </c>
    </row>
    <row r="79" spans="1:15" s="2" customFormat="1" ht="12" customHeight="1">
      <c r="A79" s="9" t="s">
        <v>59</v>
      </c>
      <c r="B79" s="9" t="s">
        <v>10</v>
      </c>
      <c r="C79" s="10">
        <f t="shared" si="2"/>
        <v>341402</v>
      </c>
      <c r="D79" s="9"/>
      <c r="E79" s="21">
        <v>5055</v>
      </c>
      <c r="F79" s="9"/>
      <c r="G79" s="21">
        <v>106839</v>
      </c>
      <c r="H79" s="9"/>
      <c r="I79" s="21">
        <v>50062</v>
      </c>
      <c r="J79" s="9"/>
      <c r="K79" s="21">
        <v>0</v>
      </c>
      <c r="L79" s="10"/>
      <c r="M79" s="21">
        <v>179446</v>
      </c>
      <c r="N79" s="10"/>
      <c r="O79" s="21">
        <v>0</v>
      </c>
    </row>
    <row r="80" spans="1:15" s="2" customFormat="1" ht="12" customHeight="1">
      <c r="A80" s="9" t="s">
        <v>60</v>
      </c>
      <c r="B80" s="9"/>
      <c r="C80" s="10">
        <f t="shared" si="2"/>
        <v>432660</v>
      </c>
      <c r="D80" s="9"/>
      <c r="E80" s="21">
        <v>0</v>
      </c>
      <c r="F80" s="9"/>
      <c r="G80" s="21">
        <v>0</v>
      </c>
      <c r="H80" s="9"/>
      <c r="I80" s="21">
        <v>0</v>
      </c>
      <c r="J80" s="9"/>
      <c r="K80" s="21">
        <v>0</v>
      </c>
      <c r="L80" s="10"/>
      <c r="M80" s="21">
        <v>432660</v>
      </c>
      <c r="N80" s="10"/>
      <c r="O80" s="21">
        <v>0</v>
      </c>
    </row>
    <row r="81" spans="1:15" s="2" customFormat="1" ht="12" customHeight="1">
      <c r="A81" s="9" t="s">
        <v>61</v>
      </c>
      <c r="B81" s="9" t="s">
        <v>10</v>
      </c>
      <c r="C81" s="11">
        <f t="shared" si="2"/>
        <v>401487</v>
      </c>
      <c r="D81" s="9"/>
      <c r="E81" s="21">
        <v>0</v>
      </c>
      <c r="F81" s="9"/>
      <c r="G81" s="21">
        <v>0</v>
      </c>
      <c r="H81" s="9"/>
      <c r="I81" s="21">
        <v>0</v>
      </c>
      <c r="J81" s="9"/>
      <c r="K81" s="21">
        <v>0</v>
      </c>
      <c r="L81" s="10"/>
      <c r="M81" s="21">
        <v>401487</v>
      </c>
      <c r="N81" s="10"/>
      <c r="O81" s="21">
        <v>0</v>
      </c>
    </row>
    <row r="82" spans="1:15" s="2" customFormat="1" ht="12" customHeight="1">
      <c r="A82" s="9"/>
      <c r="B82" s="9"/>
      <c r="C82" s="31"/>
      <c r="D82" s="13"/>
      <c r="E82" s="30"/>
      <c r="F82" s="13"/>
      <c r="G82" s="30"/>
      <c r="H82" s="13"/>
      <c r="I82" s="30"/>
      <c r="J82" s="13"/>
      <c r="K82" s="30"/>
      <c r="L82" s="11"/>
      <c r="M82" s="30"/>
      <c r="N82" s="11"/>
      <c r="O82" s="30"/>
    </row>
    <row r="83" spans="1:15" s="2" customFormat="1" ht="12" customHeight="1">
      <c r="A83" s="9" t="s">
        <v>19</v>
      </c>
      <c r="B83" s="9" t="s">
        <v>10</v>
      </c>
      <c r="C83" s="10">
        <f>SUM(C76:C82)</f>
        <v>2967072</v>
      </c>
      <c r="D83" s="9"/>
      <c r="E83" s="20">
        <f>SUM(E76:E81)</f>
        <v>154431</v>
      </c>
      <c r="F83" s="9"/>
      <c r="G83" s="20">
        <f>SUM(G76:G81)</f>
        <v>838850</v>
      </c>
      <c r="H83" s="9"/>
      <c r="I83" s="20">
        <f>SUM(I76:I81)</f>
        <v>461290</v>
      </c>
      <c r="J83" s="9"/>
      <c r="K83" s="20">
        <f>SUM(K76:K81)</f>
        <v>530</v>
      </c>
      <c r="L83" s="10"/>
      <c r="M83" s="20">
        <f>SUM(M76:M81)</f>
        <v>1501546</v>
      </c>
      <c r="N83" s="10"/>
      <c r="O83" s="20">
        <f>SUM(O76:O81)</f>
        <v>10425</v>
      </c>
    </row>
    <row r="84" spans="1:15" s="2" customFormat="1" ht="12" customHeight="1">
      <c r="A84" s="9"/>
      <c r="B84" s="9" t="s">
        <v>10</v>
      </c>
      <c r="C84" s="32"/>
      <c r="D84" s="9"/>
      <c r="E84" s="21"/>
      <c r="F84" s="9"/>
      <c r="G84" s="21"/>
      <c r="H84" s="9"/>
      <c r="I84" s="21"/>
      <c r="J84" s="9"/>
      <c r="K84" s="21"/>
      <c r="L84" s="10"/>
      <c r="M84" s="21"/>
      <c r="N84" s="10"/>
      <c r="O84" s="21"/>
    </row>
    <row r="85" spans="1:15" s="2" customFormat="1" ht="12" customHeight="1">
      <c r="A85" s="9" t="s">
        <v>62</v>
      </c>
      <c r="B85" s="9" t="s">
        <v>10</v>
      </c>
      <c r="C85" s="10">
        <f t="shared" si="2"/>
        <v>541648</v>
      </c>
      <c r="D85" s="9"/>
      <c r="E85" s="20">
        <v>0</v>
      </c>
      <c r="F85" s="9"/>
      <c r="G85" s="20">
        <v>0</v>
      </c>
      <c r="H85" s="9"/>
      <c r="I85" s="20">
        <v>0</v>
      </c>
      <c r="J85" s="9"/>
      <c r="K85" s="20">
        <v>0</v>
      </c>
      <c r="L85" s="10"/>
      <c r="M85" s="20">
        <v>541648</v>
      </c>
      <c r="N85" s="10"/>
      <c r="O85" s="20">
        <v>0</v>
      </c>
    </row>
    <row r="86" spans="1:15" s="2" customFormat="1" ht="12" customHeight="1">
      <c r="A86" s="9" t="s">
        <v>11</v>
      </c>
      <c r="B86" s="9" t="s">
        <v>10</v>
      </c>
      <c r="C86" s="32"/>
      <c r="D86" s="9"/>
      <c r="E86" s="21"/>
      <c r="F86" s="9"/>
      <c r="G86" s="21"/>
      <c r="H86" s="9"/>
      <c r="I86" s="21"/>
      <c r="J86" s="9"/>
      <c r="K86" s="21"/>
      <c r="L86" s="10"/>
      <c r="M86" s="21"/>
      <c r="N86" s="10"/>
      <c r="O86" s="21"/>
    </row>
    <row r="87" spans="1:15" s="2" customFormat="1" ht="12" customHeight="1">
      <c r="A87" s="9" t="s">
        <v>64</v>
      </c>
      <c r="B87" s="9" t="s">
        <v>10</v>
      </c>
      <c r="C87" s="10">
        <f t="shared" si="2"/>
        <v>14849077</v>
      </c>
      <c r="D87" s="9"/>
      <c r="E87" s="20">
        <f>E34+E40+E50+E73+E83+E85</f>
        <v>6615395</v>
      </c>
      <c r="F87" s="9"/>
      <c r="G87" s="20">
        <f>G34+G40+G50+G73+G83+G85</f>
        <v>1651997</v>
      </c>
      <c r="H87" s="9"/>
      <c r="I87" s="20">
        <f>I34+I40+I50+I73+I83+I85</f>
        <v>3818539</v>
      </c>
      <c r="J87" s="9"/>
      <c r="K87" s="20">
        <f>K34+K40+K50+K73+K83+K85</f>
        <v>59209</v>
      </c>
      <c r="L87" s="10"/>
      <c r="M87" s="20">
        <f>M34+M40+M50+M73+M83+M85</f>
        <v>2670764</v>
      </c>
      <c r="N87" s="10"/>
      <c r="O87" s="20">
        <f>O34+O40+O50+O73+O83+O85</f>
        <v>33173</v>
      </c>
    </row>
    <row r="88" spans="1:15" s="2" customFormat="1" ht="12" customHeight="1">
      <c r="A88" s="9"/>
      <c r="B88" s="9"/>
      <c r="C88" s="33"/>
      <c r="D88" s="9"/>
      <c r="E88" s="24"/>
      <c r="F88" s="9"/>
      <c r="G88" s="24"/>
      <c r="H88" s="9"/>
      <c r="I88" s="24"/>
      <c r="J88" s="9"/>
      <c r="K88" s="24"/>
      <c r="L88" s="10"/>
      <c r="M88" s="24"/>
      <c r="N88" s="10"/>
      <c r="O88" s="24"/>
    </row>
    <row r="89" spans="1:15" s="2" customFormat="1" ht="12" customHeight="1">
      <c r="A89" s="9" t="s">
        <v>72</v>
      </c>
      <c r="B89" s="9"/>
      <c r="C89" s="11"/>
      <c r="D89" s="9"/>
      <c r="E89" s="24"/>
      <c r="F89" s="9"/>
      <c r="G89" s="24"/>
      <c r="H89" s="9"/>
      <c r="I89" s="24"/>
      <c r="J89" s="9"/>
      <c r="K89" s="24"/>
      <c r="L89" s="10"/>
      <c r="M89" s="24"/>
      <c r="N89" s="10"/>
      <c r="O89" s="24"/>
    </row>
    <row r="90" spans="1:15" s="2" customFormat="1" ht="12" customHeight="1">
      <c r="A90" s="9" t="s">
        <v>70</v>
      </c>
      <c r="B90" s="9"/>
      <c r="C90" s="12">
        <f>SUM(E90,G90,I90,K90,M90,O90)</f>
        <v>16976</v>
      </c>
      <c r="D90" s="9"/>
      <c r="E90" s="20">
        <v>0</v>
      </c>
      <c r="F90" s="9"/>
      <c r="G90" s="20">
        <v>0</v>
      </c>
      <c r="H90" s="9"/>
      <c r="I90" s="20">
        <v>0</v>
      </c>
      <c r="J90" s="9"/>
      <c r="K90" s="20">
        <v>0</v>
      </c>
      <c r="L90" s="10"/>
      <c r="M90" s="20">
        <v>0</v>
      </c>
      <c r="N90" s="10"/>
      <c r="O90" s="20">
        <v>16976</v>
      </c>
    </row>
    <row r="91" spans="1:15" s="2" customFormat="1" ht="12" customHeight="1">
      <c r="A91" s="9"/>
      <c r="B91" s="9"/>
      <c r="C91" s="11"/>
      <c r="D91" s="9"/>
      <c r="E91" s="24"/>
      <c r="F91" s="9"/>
      <c r="G91" s="24"/>
      <c r="H91" s="9"/>
      <c r="I91" s="24"/>
      <c r="J91" s="9"/>
      <c r="K91" s="24"/>
      <c r="L91" s="10"/>
      <c r="M91" s="24"/>
      <c r="N91" s="10"/>
      <c r="O91" s="24"/>
    </row>
    <row r="92" spans="1:15" s="2" customFormat="1" ht="12" customHeight="1">
      <c r="A92" s="9" t="s">
        <v>73</v>
      </c>
      <c r="B92" s="9"/>
      <c r="C92" s="12">
        <f>SUM(E92,G92,I92,K92,M92,O92)</f>
        <v>16976</v>
      </c>
      <c r="D92" s="9"/>
      <c r="E92" s="20">
        <f>SUM(E90:E90)</f>
        <v>0</v>
      </c>
      <c r="F92" s="9"/>
      <c r="G92" s="20">
        <f>SUM(G90:G90)</f>
        <v>0</v>
      </c>
      <c r="H92" s="9"/>
      <c r="I92" s="20">
        <f>SUM(I90:I90)</f>
        <v>0</v>
      </c>
      <c r="J92" s="9"/>
      <c r="K92" s="20">
        <f>SUM(K90:K90)</f>
        <v>0</v>
      </c>
      <c r="L92" s="10"/>
      <c r="M92" s="20">
        <f>SUM(M90:M90)</f>
        <v>0</v>
      </c>
      <c r="N92" s="10"/>
      <c r="O92" s="20">
        <f>SUM(O90:O90)</f>
        <v>16976</v>
      </c>
    </row>
    <row r="93" spans="1:15" s="2" customFormat="1" ht="12" customHeight="1">
      <c r="A93" s="9"/>
      <c r="B93" s="9"/>
      <c r="C93" s="11"/>
      <c r="D93" s="9"/>
      <c r="E93" s="24"/>
      <c r="F93" s="9"/>
      <c r="G93" s="24"/>
      <c r="H93" s="9"/>
      <c r="I93" s="24"/>
      <c r="J93" s="9"/>
      <c r="K93" s="24"/>
      <c r="L93" s="10"/>
      <c r="M93" s="24"/>
      <c r="N93" s="10"/>
      <c r="O93" s="24"/>
    </row>
    <row r="94" spans="1:15" s="2" customFormat="1" ht="12" customHeight="1" thickBot="1">
      <c r="A94" s="9" t="s">
        <v>12</v>
      </c>
      <c r="B94" s="9" t="s">
        <v>10</v>
      </c>
      <c r="C94" s="27">
        <f>SUM(E94:O94)</f>
        <v>14866053</v>
      </c>
      <c r="D94" s="9"/>
      <c r="E94" s="27">
        <f>SUM(E87,E92)</f>
        <v>6615395</v>
      </c>
      <c r="F94" s="9"/>
      <c r="G94" s="27">
        <f>SUM(G87,G92)</f>
        <v>1651997</v>
      </c>
      <c r="H94" s="9"/>
      <c r="I94" s="27">
        <f>SUM(I87,I92)</f>
        <v>3818539</v>
      </c>
      <c r="J94" s="9"/>
      <c r="K94" s="27">
        <f>SUM(K87,K92)</f>
        <v>59209</v>
      </c>
      <c r="L94" s="10"/>
      <c r="M94" s="27">
        <f>SUM(M87,M92)</f>
        <v>2670764</v>
      </c>
      <c r="N94" s="10"/>
      <c r="O94" s="27">
        <f>SUM(O87,O92)</f>
        <v>50149</v>
      </c>
    </row>
    <row r="95" s="2" customFormat="1" ht="12.75" thickTop="1">
      <c r="B95" s="2" t="s">
        <v>10</v>
      </c>
    </row>
    <row r="96" s="2" customFormat="1" ht="12"/>
  </sheetData>
  <sheetProtection/>
  <mergeCells count="5">
    <mergeCell ref="C4:G4"/>
    <mergeCell ref="C3:O3"/>
    <mergeCell ref="C5:O5"/>
    <mergeCell ref="C6:O6"/>
    <mergeCell ref="A3:A7"/>
  </mergeCells>
  <conditionalFormatting sqref="A12:IV94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300" verticalDpi="300" orientation="landscape" scale="89" r:id="rId2"/>
  <headerFooter alignWithMargins="0">
    <oddFooter>&amp;R&amp;"Goudy Old Style,Regular"Page &amp;P of &amp;N</oddFooter>
  </headerFooter>
  <rowBreaks count="2" manualBreakCount="2">
    <brk id="40" max="14" man="1"/>
    <brk id="7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fssadmin</cp:lastModifiedBy>
  <cp:lastPrinted>2013-09-25T16:32:20Z</cp:lastPrinted>
  <dcterms:created xsi:type="dcterms:W3CDTF">1999-07-27T20:04:28Z</dcterms:created>
  <dcterms:modified xsi:type="dcterms:W3CDTF">2013-10-21T21:29:53Z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