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2016 G-2B" sheetId="3" r:id="rId1"/>
  </sheets>
  <definedNames>
    <definedName name="_Regression_Int" localSheetId="0" hidden="1">1</definedName>
    <definedName name="_xlnm.Print_Area" localSheetId="0">'2016 G-2B'!$A$1:$M$48</definedName>
    <definedName name="Print_Area_MI" localSheetId="0">'2016 G-2B'!$A$3:$M$47</definedName>
  </definedNames>
  <calcPr calcId="152511"/>
</workbook>
</file>

<file path=xl/calcChain.xml><?xml version="1.0" encoding="utf-8"?>
<calcChain xmlns="http://schemas.openxmlformats.org/spreadsheetml/2006/main">
  <c r="E44" i="3" l="1"/>
  <c r="K44" i="3"/>
  <c r="K47" i="3" l="1"/>
  <c r="E47" i="3" l="1"/>
  <c r="G47" i="3" l="1"/>
  <c r="I42" i="3"/>
  <c r="M42" i="3" s="1"/>
  <c r="I46" i="3"/>
  <c r="M46" i="3" s="1"/>
  <c r="I34" i="3"/>
  <c r="M34" i="3" s="1"/>
  <c r="I45" i="3"/>
  <c r="M45" i="3" s="1"/>
  <c r="I44" i="3"/>
  <c r="I40" i="3"/>
  <c r="M40" i="3" s="1"/>
  <c r="I39" i="3"/>
  <c r="M39" i="3" s="1"/>
  <c r="I38" i="3"/>
  <c r="M38" i="3" s="1"/>
  <c r="I37" i="3"/>
  <c r="M37" i="3" s="1"/>
  <c r="I36" i="3"/>
  <c r="M36" i="3" s="1"/>
  <c r="I35" i="3"/>
  <c r="M35" i="3" s="1"/>
  <c r="I33" i="3"/>
  <c r="M33" i="3" s="1"/>
  <c r="I32" i="3"/>
  <c r="M32" i="3" s="1"/>
  <c r="I31" i="3"/>
  <c r="M31" i="3" s="1"/>
  <c r="I30" i="3"/>
  <c r="M30" i="3" s="1"/>
  <c r="I29" i="3"/>
  <c r="M29" i="3" s="1"/>
  <c r="I28" i="3"/>
  <c r="M28" i="3" s="1"/>
  <c r="I27" i="3"/>
  <c r="M27" i="3" s="1"/>
  <c r="I26" i="3"/>
  <c r="M26" i="3" s="1"/>
  <c r="I25" i="3"/>
  <c r="M25" i="3" s="1"/>
  <c r="I24" i="3"/>
  <c r="M24" i="3" s="1"/>
  <c r="I23" i="3"/>
  <c r="M23" i="3" s="1"/>
  <c r="I22" i="3"/>
  <c r="M22" i="3" s="1"/>
  <c r="I21" i="3"/>
  <c r="M21" i="3" s="1"/>
  <c r="I20" i="3"/>
  <c r="M20" i="3" s="1"/>
  <c r="I19" i="3"/>
  <c r="M19" i="3" s="1"/>
  <c r="I18" i="3"/>
  <c r="M18" i="3" s="1"/>
  <c r="I17" i="3"/>
  <c r="M17" i="3" s="1"/>
  <c r="I16" i="3"/>
  <c r="M16" i="3" s="1"/>
  <c r="I15" i="3"/>
  <c r="M44" i="3" l="1"/>
  <c r="I47" i="3"/>
  <c r="M47" i="3" l="1"/>
</calcChain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<sst xmlns="http://schemas.openxmlformats.org/spreadsheetml/2006/main" count="43" uniqueCount="43">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</sst>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8" x14ac:knownFonts="1">
    <font>
      <sz val="10"/>
      <name val="Courier"/>
    </font>
    <font>
      <sz val="10"/>
      <name val="Arial"/>
      <family val="2"/>
    </font>
    <font>
      <sz val="12"/>
      <name val="Helv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4" applyFont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16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horizontal="center" vertical="center"/>
    </xf>
    <xf numFmtId="165" fontId="7" fillId="0" borderId="1" xfId="4" applyNumberFormat="1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/>
    </xf>
    <xf numFmtId="166" fontId="7" fillId="0" borderId="0" xfId="2" applyNumberFormat="1" applyFont="1" applyFill="1" applyAlignment="1">
      <alignment vertical="center"/>
    </xf>
    <xf numFmtId="167" fontId="7" fillId="0" borderId="0" xfId="1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horizontal="right" vertical="center"/>
      <protection locked="0"/>
    </xf>
    <xf numFmtId="166" fontId="7" fillId="0" borderId="0" xfId="2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Alignment="1" applyProtection="1">
      <alignment horizontal="right" vertical="center"/>
      <protection locked="0"/>
    </xf>
    <xf numFmtId="167" fontId="7" fillId="0" borderId="0" xfId="1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 applyProtection="1">
      <alignment vertical="center"/>
    </xf>
    <xf numFmtId="167" fontId="7" fillId="0" borderId="2" xfId="1" applyNumberFormat="1" applyFont="1" applyFill="1" applyBorder="1" applyAlignment="1" applyProtection="1">
      <alignment horizontal="right" vertical="center"/>
      <protection locked="0"/>
    </xf>
    <xf numFmtId="167" fontId="7" fillId="0" borderId="2" xfId="1" applyNumberFormat="1" applyFont="1" applyFill="1" applyBorder="1" applyAlignment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6" fontId="7" fillId="0" borderId="0" xfId="2" applyNumberFormat="1" applyFont="1" applyFill="1" applyBorder="1" applyAlignment="1" applyProtection="1">
      <alignment vertical="center"/>
    </xf>
    <xf numFmtId="167" fontId="3" fillId="0" borderId="0" xfId="1" applyNumberFormat="1" applyFont="1" applyFill="1" applyAlignment="1">
      <alignment vertical="center"/>
    </xf>
    <xf numFmtId="167" fontId="3" fillId="0" borderId="0" xfId="4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3"/>
    <cellStyle name="Normal_AN-G-2B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99060</xdr:rowOff>
    </xdr:from>
    <xdr:to>
      <xdr:col>3</xdr:col>
      <xdr:colOff>1755856</xdr:colOff>
      <xdr:row>6</xdr:row>
      <xdr:rowOff>79302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33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O58"/>
  <sheetViews>
    <sheetView showGridLines="0" tabSelected="1" topLeftCell="A4" zoomScaleNormal="100" workbookViewId="0">
      <selection activeCell="E33" sqref="E33"/>
    </sheetView>
  </sheetViews>
  <sheetFormatPr defaultColWidth="11" defaultRowHeight="12" x14ac:dyDescent="0.1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" style="1"/>
  </cols>
  <sheetData>
    <row r="1" spans="1:13" s="7" customFormat="1" x14ac:dyDescent="0.15">
      <c r="A1" s="37"/>
      <c r="B1" s="37"/>
      <c r="C1" s="37"/>
      <c r="D1" s="37"/>
    </row>
    <row r="2" spans="1:13" s="7" customFormat="1" ht="10.5" customHeight="1" x14ac:dyDescent="0.15">
      <c r="A2" s="37"/>
      <c r="B2" s="37"/>
      <c r="C2" s="37"/>
      <c r="D2" s="37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 x14ac:dyDescent="0.15">
      <c r="A3" s="37"/>
      <c r="B3" s="37"/>
      <c r="C3" s="37"/>
      <c r="D3" s="37"/>
      <c r="E3" s="38" t="s">
        <v>37</v>
      </c>
      <c r="F3" s="38"/>
      <c r="G3" s="38"/>
      <c r="H3" s="38"/>
      <c r="I3" s="38"/>
      <c r="J3" s="38"/>
      <c r="K3" s="38"/>
      <c r="L3" s="38"/>
      <c r="M3" s="38"/>
    </row>
    <row r="4" spans="1:13" s="7" customFormat="1" ht="8.25" customHeight="1" x14ac:dyDescent="0.15">
      <c r="A4" s="37"/>
      <c r="B4" s="37"/>
      <c r="C4" s="37"/>
      <c r="D4" s="37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x14ac:dyDescent="0.15">
      <c r="A5" s="37"/>
      <c r="B5" s="37"/>
      <c r="C5" s="37"/>
      <c r="D5" s="37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 x14ac:dyDescent="0.15">
      <c r="A6" s="37"/>
      <c r="B6" s="37"/>
      <c r="C6" s="37"/>
      <c r="D6" s="37"/>
      <c r="E6" s="39" t="s">
        <v>38</v>
      </c>
      <c r="F6" s="40"/>
      <c r="G6" s="40"/>
      <c r="H6" s="40"/>
      <c r="I6" s="40"/>
      <c r="J6" s="40"/>
      <c r="K6" s="40"/>
      <c r="L6" s="40"/>
      <c r="M6" s="40"/>
    </row>
    <row r="7" spans="1:13" s="7" customFormat="1" ht="16.5" customHeight="1" x14ac:dyDescent="0.15">
      <c r="A7" s="37"/>
      <c r="B7" s="37"/>
      <c r="C7" s="37"/>
      <c r="D7" s="37"/>
      <c r="E7" s="39" t="s">
        <v>42</v>
      </c>
      <c r="F7" s="39"/>
      <c r="G7" s="39"/>
      <c r="H7" s="39"/>
      <c r="I7" s="39"/>
      <c r="J7" s="39"/>
      <c r="K7" s="39"/>
      <c r="L7" s="39"/>
      <c r="M7" s="39"/>
    </row>
    <row r="8" spans="1:13" s="7" customFormat="1" ht="16.5" customHeight="1" x14ac:dyDescent="0.15">
      <c r="A8" s="37"/>
      <c r="B8" s="37"/>
      <c r="C8" s="37"/>
      <c r="D8" s="37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 x14ac:dyDescent="0.15">
      <c r="A9" s="37"/>
      <c r="B9" s="37"/>
      <c r="C9" s="37"/>
      <c r="D9" s="37"/>
      <c r="E9" s="4"/>
      <c r="F9" s="4"/>
      <c r="G9" s="4"/>
      <c r="H9" s="4"/>
      <c r="I9" s="4"/>
      <c r="J9" s="4"/>
      <c r="K9" s="4"/>
      <c r="L9" s="4"/>
      <c r="M9" s="4"/>
    </row>
    <row r="10" spans="1:13" ht="12.75" x14ac:dyDescent="0.15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75" x14ac:dyDescent="0.15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75" x14ac:dyDescent="0.15">
      <c r="A12" s="13"/>
      <c r="B12" s="13"/>
      <c r="C12" s="13"/>
      <c r="D12" s="13"/>
      <c r="E12" s="16">
        <v>42185</v>
      </c>
      <c r="F12" s="13"/>
      <c r="G12" s="17" t="s">
        <v>0</v>
      </c>
      <c r="H12" s="18"/>
      <c r="I12" s="16">
        <v>42185</v>
      </c>
      <c r="J12" s="19"/>
      <c r="K12" s="16">
        <v>42551</v>
      </c>
      <c r="L12" s="15"/>
      <c r="M12" s="16">
        <v>42551</v>
      </c>
    </row>
    <row r="13" spans="1:13" ht="12.75" x14ac:dyDescent="0.1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 x14ac:dyDescent="0.1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 x14ac:dyDescent="0.15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t="shared" ref="I15:I42" si="0">SUM(E15:G15)</f>
        <v>4757598</v>
      </c>
      <c r="J15" s="13"/>
      <c r="K15" s="21"/>
      <c r="L15" s="13"/>
      <c r="M15" s="21">
        <v>4757598</v>
      </c>
    </row>
    <row r="16" spans="1:13" s="3" customFormat="1" ht="12.75" x14ac:dyDescent="0.15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v>3232304</v>
      </c>
      <c r="L16" s="25"/>
      <c r="M16" s="22">
        <f>+I16-K16</f>
        <v>1188186</v>
      </c>
    </row>
    <row r="17" spans="1:13" s="3" customFormat="1" ht="12.75" x14ac:dyDescent="0.15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5710</v>
      </c>
      <c r="L17" s="27"/>
      <c r="M17" s="28">
        <f>+I17-K17</f>
        <v>4220</v>
      </c>
    </row>
    <row r="18" spans="1:13" s="3" customFormat="1" ht="12.75" x14ac:dyDescent="0.15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90456</v>
      </c>
      <c r="L18" s="27"/>
      <c r="M18" s="22">
        <f t="shared" ref="M18:M40" si="1">+I18-K18</f>
        <v>54274</v>
      </c>
    </row>
    <row r="19" spans="1:13" s="3" customFormat="1" ht="12.75" x14ac:dyDescent="0.15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4608297</v>
      </c>
      <c r="L19" s="27"/>
      <c r="M19" s="28">
        <f t="shared" si="1"/>
        <v>538190</v>
      </c>
    </row>
    <row r="20" spans="1:13" s="3" customFormat="1" ht="12.75" x14ac:dyDescent="0.15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4800</v>
      </c>
      <c r="L20" s="27"/>
      <c r="M20" s="22">
        <f t="shared" si="1"/>
        <v>1600</v>
      </c>
    </row>
    <row r="21" spans="1:13" s="3" customFormat="1" ht="12.75" x14ac:dyDescent="0.15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90000</v>
      </c>
      <c r="L21" s="27"/>
      <c r="M21" s="28">
        <f t="shared" si="1"/>
        <v>10000</v>
      </c>
    </row>
    <row r="22" spans="1:13" s="3" customFormat="1" ht="12.75" x14ac:dyDescent="0.15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7967</v>
      </c>
      <c r="L22" s="27"/>
      <c r="M22" s="22">
        <f t="shared" si="1"/>
        <v>1690</v>
      </c>
    </row>
    <row r="23" spans="1:13" s="3" customFormat="1" ht="12.75" x14ac:dyDescent="0.15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1164285</v>
      </c>
      <c r="L23" s="27"/>
      <c r="M23" s="28">
        <f t="shared" si="1"/>
        <v>21082</v>
      </c>
    </row>
    <row r="24" spans="1:13" s="3" customFormat="1" ht="12.75" x14ac:dyDescent="0.15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10940</v>
      </c>
      <c r="L24" s="27"/>
      <c r="M24" s="22">
        <f t="shared" si="1"/>
        <v>2320</v>
      </c>
    </row>
    <row r="25" spans="1:13" s="3" customFormat="1" ht="12.75" x14ac:dyDescent="0.15">
      <c r="A25" s="13"/>
      <c r="B25" s="13"/>
      <c r="C25" s="20" t="s">
        <v>41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67767</v>
      </c>
      <c r="L25" s="27"/>
      <c r="M25" s="28">
        <f t="shared" si="1"/>
        <v>5495</v>
      </c>
    </row>
    <row r="26" spans="1:13" s="3" customFormat="1" ht="12.75" x14ac:dyDescent="0.15">
      <c r="A26" s="13"/>
      <c r="B26" s="13"/>
      <c r="C26" s="20" t="s">
        <v>20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4840140</v>
      </c>
      <c r="L26" s="27"/>
      <c r="M26" s="22">
        <f t="shared" si="1"/>
        <v>1087057</v>
      </c>
    </row>
    <row r="27" spans="1:13" s="3" customFormat="1" ht="12.75" x14ac:dyDescent="0.15">
      <c r="A27" s="13"/>
      <c r="B27" s="13"/>
      <c r="C27" s="20" t="s">
        <v>21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2364573.0000000005</v>
      </c>
      <c r="L27" s="27"/>
      <c r="M27" s="28">
        <f t="shared" si="1"/>
        <v>0</v>
      </c>
    </row>
    <row r="28" spans="1:13" s="3" customFormat="1" ht="12.75" x14ac:dyDescent="0.15">
      <c r="A28" s="13"/>
      <c r="B28" s="13"/>
      <c r="C28" s="20" t="s">
        <v>22</v>
      </c>
      <c r="D28" s="13"/>
      <c r="E28" s="22">
        <v>36634</v>
      </c>
      <c r="F28" s="22"/>
      <c r="G28" s="26">
        <v>0</v>
      </c>
      <c r="H28" s="26"/>
      <c r="I28" s="22">
        <f t="shared" si="0"/>
        <v>36634</v>
      </c>
      <c r="J28" s="22"/>
      <c r="K28" s="22">
        <v>33884</v>
      </c>
      <c r="L28" s="27"/>
      <c r="M28" s="22">
        <f t="shared" si="1"/>
        <v>2750</v>
      </c>
    </row>
    <row r="29" spans="1:13" s="3" customFormat="1" ht="12.75" x14ac:dyDescent="0.15">
      <c r="A29" s="13"/>
      <c r="B29" s="13"/>
      <c r="C29" s="20" t="s">
        <v>23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153738</v>
      </c>
      <c r="L29" s="27"/>
      <c r="M29" s="28">
        <f t="shared" si="1"/>
        <v>10274</v>
      </c>
    </row>
    <row r="30" spans="1:13" s="3" customFormat="1" ht="12.75" x14ac:dyDescent="0.15">
      <c r="A30" s="13"/>
      <c r="B30" s="13"/>
      <c r="C30" s="20" t="s">
        <v>24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6302311</v>
      </c>
      <c r="L30" s="27"/>
      <c r="M30" s="22">
        <f t="shared" si="1"/>
        <v>4550803</v>
      </c>
    </row>
    <row r="31" spans="1:13" s="3" customFormat="1" ht="12.75" x14ac:dyDescent="0.15">
      <c r="A31" s="13"/>
      <c r="B31" s="13"/>
      <c r="C31" s="20" t="s">
        <v>25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136413</v>
      </c>
      <c r="L31" s="27"/>
      <c r="M31" s="28">
        <f t="shared" si="1"/>
        <v>224688</v>
      </c>
    </row>
    <row r="32" spans="1:13" s="3" customFormat="1" ht="12.75" x14ac:dyDescent="0.15">
      <c r="A32" s="13"/>
      <c r="B32" s="13"/>
      <c r="C32" s="20" t="s">
        <v>26</v>
      </c>
      <c r="D32" s="13"/>
      <c r="E32" s="22">
        <v>3402810</v>
      </c>
      <c r="F32" s="22"/>
      <c r="G32" s="27">
        <v>0</v>
      </c>
      <c r="H32" s="27"/>
      <c r="I32" s="22">
        <f t="shared" si="0"/>
        <v>3402810</v>
      </c>
      <c r="J32" s="22"/>
      <c r="K32" s="22">
        <v>1958480</v>
      </c>
      <c r="L32" s="27"/>
      <c r="M32" s="22">
        <f t="shared" si="1"/>
        <v>1444330</v>
      </c>
    </row>
    <row r="33" spans="1:15" s="3" customFormat="1" ht="12.75" x14ac:dyDescent="0.15">
      <c r="A33" s="13"/>
      <c r="B33" s="13"/>
      <c r="C33" s="20" t="s">
        <v>40</v>
      </c>
      <c r="D33" s="13"/>
      <c r="E33" s="22">
        <v>827340</v>
      </c>
      <c r="F33" s="22"/>
      <c r="G33" s="27">
        <v>0</v>
      </c>
      <c r="H33" s="27"/>
      <c r="I33" s="22">
        <f t="shared" si="0"/>
        <v>827340</v>
      </c>
      <c r="J33" s="22"/>
      <c r="K33" s="22">
        <v>121831</v>
      </c>
      <c r="L33" s="27"/>
      <c r="M33" s="28">
        <f t="shared" si="1"/>
        <v>705509</v>
      </c>
    </row>
    <row r="34" spans="1:15" s="3" customFormat="1" ht="12.75" x14ac:dyDescent="0.15">
      <c r="A34" s="13"/>
      <c r="B34" s="13"/>
      <c r="C34" s="20" t="s">
        <v>39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64604</v>
      </c>
      <c r="L34" s="27"/>
      <c r="M34" s="28">
        <f t="shared" si="1"/>
        <v>366092</v>
      </c>
    </row>
    <row r="35" spans="1:15" s="3" customFormat="1" ht="12.75" x14ac:dyDescent="0.15">
      <c r="A35" s="13"/>
      <c r="B35" s="13"/>
      <c r="C35" s="20" t="s">
        <v>27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3396008</v>
      </c>
      <c r="L35" s="27"/>
      <c r="M35" s="22">
        <f t="shared" si="1"/>
        <v>2452167</v>
      </c>
    </row>
    <row r="36" spans="1:15" s="3" customFormat="1" ht="12.75" x14ac:dyDescent="0.15">
      <c r="A36" s="13"/>
      <c r="B36" s="13"/>
      <c r="C36" s="20" t="s">
        <v>28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55986</v>
      </c>
      <c r="L36" s="27"/>
      <c r="M36" s="28">
        <f t="shared" si="1"/>
        <v>4447</v>
      </c>
    </row>
    <row r="37" spans="1:15" s="3" customFormat="1" ht="12.75" x14ac:dyDescent="0.15">
      <c r="A37" s="13"/>
      <c r="B37" s="13"/>
      <c r="C37" s="20" t="s">
        <v>29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38118</v>
      </c>
      <c r="L37" s="27"/>
      <c r="M37" s="22">
        <f t="shared" si="1"/>
        <v>6727</v>
      </c>
    </row>
    <row r="38" spans="1:15" s="3" customFormat="1" ht="12.75" x14ac:dyDescent="0.15">
      <c r="A38" s="13"/>
      <c r="B38" s="13"/>
      <c r="C38" s="20" t="s">
        <v>30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37778</v>
      </c>
      <c r="L38" s="27"/>
      <c r="M38" s="28">
        <f t="shared" si="1"/>
        <v>8013</v>
      </c>
      <c r="O38" s="10"/>
    </row>
    <row r="39" spans="1:15" s="3" customFormat="1" ht="12.75" x14ac:dyDescent="0.15">
      <c r="A39" s="13"/>
      <c r="B39" s="13"/>
      <c r="C39" s="20" t="s">
        <v>35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73779</v>
      </c>
      <c r="L39" s="27"/>
      <c r="M39" s="22">
        <f t="shared" si="1"/>
        <v>172150</v>
      </c>
      <c r="O39" s="10"/>
    </row>
    <row r="40" spans="1:15" s="3" customFormat="1" ht="12.75" x14ac:dyDescent="0.15">
      <c r="A40" s="13"/>
      <c r="B40" s="13"/>
      <c r="C40" s="20" t="s">
        <v>36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56250</v>
      </c>
      <c r="L40" s="27"/>
      <c r="M40" s="28">
        <f t="shared" si="1"/>
        <v>193750</v>
      </c>
    </row>
    <row r="41" spans="1:15" s="3" customFormat="1" ht="12.75" x14ac:dyDescent="0.15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5" s="3" customFormat="1" ht="12.75" x14ac:dyDescent="0.15">
      <c r="A42" s="13"/>
      <c r="B42" s="20"/>
      <c r="C42" s="13" t="s">
        <v>31</v>
      </c>
      <c r="D42" s="13"/>
      <c r="E42" s="22">
        <v>3731279</v>
      </c>
      <c r="F42" s="22"/>
      <c r="G42" s="22">
        <v>0</v>
      </c>
      <c r="H42" s="22"/>
      <c r="I42" s="22">
        <f t="shared" si="0"/>
        <v>3731279</v>
      </c>
      <c r="J42" s="22"/>
      <c r="K42" s="22">
        <v>3157082</v>
      </c>
      <c r="L42" s="22"/>
      <c r="M42" s="28">
        <f>+I42-K42</f>
        <v>574197</v>
      </c>
    </row>
    <row r="43" spans="1:15" s="3" customFormat="1" ht="12.75" x14ac:dyDescent="0.15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75" x14ac:dyDescent="0.15">
      <c r="A44" s="13"/>
      <c r="B44" s="13"/>
      <c r="C44" s="20" t="s">
        <v>32</v>
      </c>
      <c r="D44" s="13"/>
      <c r="E44" s="22">
        <f>7430891+85679</f>
        <v>7516570</v>
      </c>
      <c r="F44" s="22"/>
      <c r="G44" s="26">
        <v>415230</v>
      </c>
      <c r="H44" s="26"/>
      <c r="I44" s="22">
        <f>+E44+G44</f>
        <v>7931800</v>
      </c>
      <c r="J44" s="22"/>
      <c r="K44" s="22">
        <f>6525668-K45+360173+85679</f>
        <v>6734008</v>
      </c>
      <c r="L44" s="27"/>
      <c r="M44" s="28">
        <f>+I44-K44</f>
        <v>1197792</v>
      </c>
      <c r="O44" s="10"/>
    </row>
    <row r="45" spans="1:15" s="3" customFormat="1" ht="12.75" x14ac:dyDescent="0.15">
      <c r="A45" s="13"/>
      <c r="B45" s="13"/>
      <c r="C45" s="20" t="s">
        <v>33</v>
      </c>
      <c r="D45" s="13"/>
      <c r="E45" s="22">
        <v>237512</v>
      </c>
      <c r="F45" s="22"/>
      <c r="G45" s="26"/>
      <c r="H45" s="26"/>
      <c r="I45" s="22">
        <f>+E45+G45</f>
        <v>237512</v>
      </c>
      <c r="J45" s="22"/>
      <c r="K45" s="22">
        <v>237512</v>
      </c>
      <c r="L45" s="27"/>
      <c r="M45" s="28">
        <f>+I45-K45</f>
        <v>0</v>
      </c>
      <c r="O45" s="10"/>
    </row>
    <row r="46" spans="1:15" s="3" customFormat="1" ht="12.75" x14ac:dyDescent="0.15">
      <c r="A46" s="13"/>
      <c r="B46" s="13"/>
      <c r="C46" s="20" t="s">
        <v>34</v>
      </c>
      <c r="D46" s="13"/>
      <c r="E46" s="29">
        <v>9272195</v>
      </c>
      <c r="F46" s="22"/>
      <c r="G46" s="30">
        <v>50198</v>
      </c>
      <c r="H46" s="26"/>
      <c r="I46" s="29">
        <f>+E46+G46</f>
        <v>9322393</v>
      </c>
      <c r="J46" s="22"/>
      <c r="K46" s="29">
        <v>9111352</v>
      </c>
      <c r="L46" s="27"/>
      <c r="M46" s="31">
        <f>+I46-K46</f>
        <v>211041</v>
      </c>
      <c r="O46" s="11"/>
    </row>
    <row r="47" spans="1:15" s="3" customFormat="1" ht="13.5" thickBot="1" x14ac:dyDescent="0.2">
      <c r="A47" s="13"/>
      <c r="B47" s="13"/>
      <c r="C47" s="13"/>
      <c r="D47" s="20" t="s">
        <v>1</v>
      </c>
      <c r="E47" s="32">
        <f>SUM(E15:E46)</f>
        <v>67487387</v>
      </c>
      <c r="F47" s="23"/>
      <c r="G47" s="32">
        <f>SUM(G15:G46)</f>
        <v>465428</v>
      </c>
      <c r="H47" s="33"/>
      <c r="I47" s="32">
        <f>SUM(I15:I46)</f>
        <v>67952815</v>
      </c>
      <c r="J47" s="33"/>
      <c r="K47" s="32">
        <f>SUM(K15:K46)</f>
        <v>48156373</v>
      </c>
      <c r="L47" s="23"/>
      <c r="M47" s="32">
        <f>SUM(M15:M46)</f>
        <v>19796442</v>
      </c>
      <c r="O47" s="11"/>
    </row>
    <row r="48" spans="1:15" s="34" customFormat="1" ht="12.75" thickTop="1" x14ac:dyDescent="0.15"/>
    <row r="49" spans="5:13" s="3" customFormat="1" x14ac:dyDescent="0.15">
      <c r="E49" s="12"/>
      <c r="F49" s="12"/>
      <c r="G49" s="12"/>
      <c r="H49" s="12"/>
      <c r="I49" s="12"/>
      <c r="J49" s="12"/>
      <c r="K49" s="12"/>
      <c r="L49" s="12"/>
      <c r="M49" s="12"/>
    </row>
    <row r="50" spans="5:13" s="3" customFormat="1" x14ac:dyDescent="0.15">
      <c r="I50" s="12"/>
      <c r="J50" s="12"/>
      <c r="K50" s="12"/>
      <c r="M50" s="12"/>
    </row>
    <row r="51" spans="5:13" s="3" customFormat="1" x14ac:dyDescent="0.15"/>
    <row r="52" spans="5:13" x14ac:dyDescent="0.15">
      <c r="M52" s="2"/>
    </row>
    <row r="56" spans="5:13" x14ac:dyDescent="0.15">
      <c r="E56" s="35"/>
      <c r="I56" s="35"/>
      <c r="K56" s="35"/>
      <c r="M56" s="35"/>
    </row>
    <row r="57" spans="5:13" s="36" customFormat="1" x14ac:dyDescent="0.15"/>
    <row r="58" spans="5:13" x14ac:dyDescent="0.15">
      <c r="E58" s="35"/>
      <c r="F58" s="35"/>
      <c r="G58" s="35"/>
      <c r="H58" s="35"/>
      <c r="I58" s="35"/>
      <c r="J58" s="35"/>
      <c r="K58" s="35"/>
      <c r="L58" s="35"/>
      <c r="M58" s="35"/>
    </row>
  </sheetData>
  <mergeCells count="4">
    <mergeCell ref="A1:D9"/>
    <mergeCell ref="E3:M3"/>
    <mergeCell ref="E6:M6"/>
    <mergeCell ref="E7:M7"/>
  </mergeCells>
  <phoneticPr fontId="0" type="noConversion"/>
  <conditionalFormatting sqref="A13:M47">
    <cfRule type="expression" dxfId="0" priority="1" stopIfTrue="1">
      <formula>MOD(ROW(),2)=0</formula>
    </cfRule>
  </conditionalFormatting>
  <printOptions horizontalCentered="1"/>
  <pageMargins left="0.3" right="0.3" top="0.5" bottom="0.5" header="0.5" footer="0.5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G-2B</vt:lpstr>
      <vt:lpstr>'2016 G-2B'!Print_Area</vt:lpstr>
      <vt:lpstr>'2016 G-2B'!Print_Area_MI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2015-08-10T17:43:49Z</cp:lastPrinted>
  <dcterms:created xsi:type="dcterms:W3CDTF">1998-08-29T21:04:26Z</dcterms:created>
  <dcterms:modified xsi:type="dcterms:W3CDTF">2016-11-01T20:35:41Z</dcterms:modified>
</cp:coreProperties>
</file>