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<sst xmlns="http://schemas.openxmlformats.org/spreadsheetml/2006/main" count="53" uniqueCount="45">
  <si>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Accumulated</t>
  </si>
  <si>
    <t>Depreciation</t>
  </si>
  <si>
    <t>Book Value</t>
  </si>
  <si>
    <t>Additions</t>
  </si>
  <si>
    <t xml:space="preserve"> 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</si>
  <si>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</si>
  <si>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</si>
  <si>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</si>
  <si>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</si>
  <si>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</si>
  <si>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</si>
  <si>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</si>
  <si>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</si>
  <si>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</si>
  <si>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</si>
  <si>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</si>
  <si>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</si>
  <si>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</si>
  <si>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</si>
  <si>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</si>
  <si>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</si>
  <si>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</si>
  <si>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</si>
  <si>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</si>
  <si>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</si>
  <si>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</si>
  <si>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</si>
  <si>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</si>
  <si>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</si>
  <si>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</si>
  <si>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</si>
  <si>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</si>
  <si>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</si>
  <si>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 xml:space="preserve">  Softball press box</t>
  </si>
  <si>
    <t>June 30, 2017</t>
  </si>
  <si>
    <t>A</t>
  </si>
  <si>
    <t>B</t>
  </si>
  <si>
    <t>C</t>
  </si>
  <si>
    <t>For the year ended June 30, 2018</t>
  </si>
  <si>
    <t>June 30, 2018</t>
  </si>
  <si>
    <t>A.  $4,783,296 consists of prior year balance of $4,779,385 plus a prior period adjustment of $3,911.</t>
  </si>
  <si>
    <t>B.  $122,075 consists of prior year balance of $125,986 less a prior period adjustment of ($3,911).</t>
  </si>
  <si>
    <t>D</t>
  </si>
  <si>
    <t>C.  $3,652,191 consists of prior year balance of $3,617,328 plus a prior period adjustment of $34,863.</t>
  </si>
  <si>
    <t>D.  $2,459 consists of $56,352 in additions less ($53,893)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</si>
</sst>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2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9"/>
      <color indexed="20"/>
      <name val="Calibri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  <font>
      <b/>
      <sz val="9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5" fontId="48" fillId="0" borderId="0" xfId="45" applyNumberFormat="1" applyFont="1" applyAlignment="1" applyProtection="1">
      <alignment vertical="center"/>
      <protection/>
    </xf>
    <xf numFmtId="0" fontId="19" fillId="0" borderId="0" xfId="61" applyFont="1">
      <alignment/>
      <protection/>
    </xf>
    <xf numFmtId="165" fontId="20" fillId="0" borderId="0" xfId="42" applyNumberFormat="1" applyFont="1" applyFill="1" applyBorder="1" applyAlignment="1" applyProtection="1">
      <alignment vertical="center"/>
      <protection/>
    </xf>
    <xf numFmtId="165" fontId="20" fillId="0" borderId="0" xfId="42" applyNumberFormat="1" applyFont="1" applyFill="1" applyBorder="1" applyAlignment="1">
      <alignment vertical="center"/>
    </xf>
    <xf numFmtId="165" fontId="20" fillId="0" borderId="0" xfId="42" applyNumberFormat="1" applyFont="1" applyAlignment="1">
      <alignment vertical="center"/>
    </xf>
    <xf numFmtId="165" fontId="21" fillId="0" borderId="0" xfId="42" applyNumberFormat="1" applyFont="1" applyFill="1" applyBorder="1" applyAlignment="1" applyProtection="1">
      <alignment vertical="center"/>
      <protection/>
    </xf>
    <xf numFmtId="165" fontId="23" fillId="0" borderId="0" xfId="42" applyNumberFormat="1" applyFont="1" applyFill="1" applyBorder="1" applyAlignment="1">
      <alignment vertical="center"/>
    </xf>
    <xf numFmtId="165" fontId="23" fillId="0" borderId="0" xfId="42" applyNumberFormat="1" applyFont="1" applyAlignment="1">
      <alignment vertical="center"/>
    </xf>
    <xf numFmtId="165" fontId="49" fillId="0" borderId="0" xfId="45" applyNumberFormat="1" applyFont="1" applyFill="1" applyBorder="1" applyAlignment="1" applyProtection="1">
      <alignment vertical="center"/>
      <protection/>
    </xf>
    <xf numFmtId="0" fontId="50" fillId="0" borderId="0" xfId="61" applyFont="1">
      <alignment/>
      <protection/>
    </xf>
    <xf numFmtId="165" fontId="24" fillId="0" borderId="0" xfId="42" applyNumberFormat="1" applyFont="1" applyFill="1" applyBorder="1" applyAlignment="1" applyProtection="1">
      <alignment vertical="center"/>
      <protection/>
    </xf>
    <xf numFmtId="165" fontId="51" fillId="0" borderId="0" xfId="45" applyNumberFormat="1" applyFont="1" applyFill="1" applyBorder="1" applyAlignment="1" applyProtection="1">
      <alignment vertical="center"/>
      <protection/>
    </xf>
    <xf numFmtId="165" fontId="51" fillId="0" borderId="0" xfId="45" applyNumberFormat="1" applyFont="1" applyFill="1" applyBorder="1" applyAlignment="1" applyProtection="1">
      <alignment horizontal="center" vertical="center"/>
      <protection/>
    </xf>
    <xf numFmtId="165" fontId="21" fillId="0" borderId="0" xfId="42" applyNumberFormat="1" applyFont="1" applyFill="1" applyBorder="1" applyAlignment="1" applyProtection="1">
      <alignment horizontal="center" vertical="center"/>
      <protection/>
    </xf>
    <xf numFmtId="165" fontId="26" fillId="0" borderId="0" xfId="42" applyNumberFormat="1" applyFont="1" applyFill="1" applyBorder="1" applyAlignment="1" applyProtection="1">
      <alignment horizontal="center" vertical="center"/>
      <protection/>
    </xf>
    <xf numFmtId="165" fontId="27" fillId="33" borderId="0" xfId="42" applyNumberFormat="1" applyFont="1" applyFill="1" applyAlignment="1" applyProtection="1">
      <alignment horizontal="centerContinuous" vertical="center"/>
      <protection/>
    </xf>
    <xf numFmtId="165" fontId="27" fillId="33" borderId="0" xfId="42" applyNumberFormat="1" applyFont="1" applyFill="1" applyBorder="1" applyAlignment="1" applyProtection="1">
      <alignment horizontal="centerContinuous" vertical="center"/>
      <protection/>
    </xf>
    <xf numFmtId="165" fontId="19" fillId="0" borderId="0" xfId="42" applyNumberFormat="1" applyFont="1" applyAlignment="1" applyProtection="1">
      <alignment vertical="center"/>
      <protection/>
    </xf>
    <xf numFmtId="165" fontId="19" fillId="0" borderId="0" xfId="42" applyNumberFormat="1" applyFont="1" applyAlignment="1" applyProtection="1">
      <alignment horizontal="center" vertical="center"/>
      <protection/>
    </xf>
    <xf numFmtId="165" fontId="27" fillId="33" borderId="0" xfId="42" applyNumberFormat="1" applyFont="1" applyFill="1" applyAlignment="1" applyProtection="1">
      <alignment vertical="center"/>
      <protection/>
    </xf>
    <xf numFmtId="165" fontId="27" fillId="33" borderId="10" xfId="42" applyNumberFormat="1" applyFont="1" applyFill="1" applyBorder="1" applyAlignment="1" applyProtection="1" quotePrefix="1">
      <alignment horizontal="center" vertical="center"/>
      <protection/>
    </xf>
    <xf numFmtId="165" fontId="27" fillId="33" borderId="10" xfId="42" applyNumberFormat="1" applyFont="1" applyFill="1" applyBorder="1" applyAlignment="1" applyProtection="1">
      <alignment horizontal="center" vertical="center"/>
      <protection/>
    </xf>
    <xf numFmtId="165" fontId="19" fillId="0" borderId="10" xfId="42" applyNumberFormat="1" applyFont="1" applyBorder="1" applyAlignment="1" applyProtection="1">
      <alignment horizontal="center" vertical="center"/>
      <protection/>
    </xf>
    <xf numFmtId="165" fontId="19" fillId="0" borderId="10" xfId="42" applyNumberFormat="1" applyFont="1" applyBorder="1" applyAlignment="1" applyProtection="1" quotePrefix="1">
      <alignment horizontal="center" vertical="center"/>
      <protection/>
    </xf>
    <xf numFmtId="165" fontId="27" fillId="33" borderId="0" xfId="42" applyNumberFormat="1" applyFont="1" applyFill="1" applyBorder="1" applyAlignment="1" applyProtection="1" quotePrefix="1">
      <alignment horizontal="center" vertical="center"/>
      <protection/>
    </xf>
    <xf numFmtId="165" fontId="27" fillId="33" borderId="0" xfId="42" applyNumberFormat="1" applyFont="1" applyFill="1" applyBorder="1" applyAlignment="1" applyProtection="1">
      <alignment horizontal="center" vertical="center"/>
      <protection/>
    </xf>
    <xf numFmtId="165" fontId="19" fillId="0" borderId="0" xfId="42" applyNumberFormat="1" applyFont="1" applyBorder="1" applyAlignment="1" applyProtection="1">
      <alignment horizontal="center" vertical="center"/>
      <protection/>
    </xf>
    <xf numFmtId="165" fontId="19" fillId="0" borderId="0" xfId="42" applyNumberFormat="1" applyFont="1" applyBorder="1" applyAlignment="1" applyProtection="1" quotePrefix="1">
      <alignment horizontal="center" vertical="center"/>
      <protection/>
    </xf>
    <xf numFmtId="0" fontId="19" fillId="0" borderId="0" xfId="58" applyFont="1" applyFill="1" applyAlignment="1" applyProtection="1">
      <alignment vertical="center"/>
      <protection/>
    </xf>
    <xf numFmtId="165" fontId="27" fillId="0" borderId="0" xfId="42" applyNumberFormat="1" applyFont="1" applyFill="1" applyAlignment="1" applyProtection="1">
      <alignment horizontal="left" vertical="center"/>
      <protection/>
    </xf>
    <xf numFmtId="167" fontId="27" fillId="0" borderId="0" xfId="46" applyNumberFormat="1" applyFont="1" applyFill="1" applyAlignment="1" applyProtection="1">
      <alignment vertical="center"/>
      <protection/>
    </xf>
    <xf numFmtId="165" fontId="27" fillId="0" borderId="0" xfId="42" applyNumberFormat="1" applyFont="1" applyFill="1" applyAlignment="1" applyProtection="1">
      <alignment vertical="center"/>
      <protection/>
    </xf>
    <xf numFmtId="167" fontId="27" fillId="0" borderId="0" xfId="46" applyNumberFormat="1" applyFont="1" applyFill="1" applyAlignment="1" applyProtection="1">
      <alignment horizontal="right" vertical="center"/>
      <protection/>
    </xf>
    <xf numFmtId="165" fontId="19" fillId="0" borderId="0" xfId="42" applyNumberFormat="1" applyFont="1" applyFill="1" applyAlignment="1" applyProtection="1">
      <alignment vertical="center"/>
      <protection/>
    </xf>
    <xf numFmtId="167" fontId="19" fillId="0" borderId="0" xfId="46" applyNumberFormat="1" applyFont="1" applyFill="1" applyAlignment="1" applyProtection="1">
      <alignment vertical="center"/>
      <protection/>
    </xf>
    <xf numFmtId="165" fontId="20" fillId="0" borderId="0" xfId="42" applyNumberFormat="1" applyFont="1" applyFill="1" applyAlignment="1">
      <alignment vertical="center"/>
    </xf>
    <xf numFmtId="165" fontId="26" fillId="0" borderId="0" xfId="42" applyNumberFormat="1" applyFont="1" applyFill="1" applyAlignment="1" applyProtection="1">
      <alignment vertical="center"/>
      <protection/>
    </xf>
    <xf numFmtId="165" fontId="27" fillId="0" borderId="0" xfId="42" applyNumberFormat="1" applyFont="1" applyFill="1" applyAlignment="1" applyProtection="1">
      <alignment horizontal="right" vertical="center"/>
      <protection/>
    </xf>
    <xf numFmtId="165" fontId="19" fillId="0" borderId="0" xfId="42" applyNumberFormat="1" applyFont="1" applyFill="1" applyAlignment="1">
      <alignment vertical="center"/>
    </xf>
    <xf numFmtId="165" fontId="27" fillId="0" borderId="0" xfId="42" applyNumberFormat="1" applyFont="1" applyFill="1" applyBorder="1" applyAlignment="1" applyProtection="1">
      <alignment horizontal="left" vertical="center"/>
      <protection/>
    </xf>
    <xf numFmtId="165" fontId="27" fillId="0" borderId="0" xfId="42" applyNumberFormat="1" applyFont="1" applyFill="1" applyBorder="1" applyAlignment="1" applyProtection="1">
      <alignment vertical="center"/>
      <protection/>
    </xf>
    <xf numFmtId="165" fontId="27" fillId="0" borderId="0" xfId="42" applyNumberFormat="1" applyFont="1" applyFill="1" applyBorder="1" applyAlignment="1" applyProtection="1">
      <alignment horizontal="right" vertical="center"/>
      <protection/>
    </xf>
    <xf numFmtId="165" fontId="19" fillId="0" borderId="0" xfId="42" applyNumberFormat="1" applyFont="1" applyFill="1" applyBorder="1" applyAlignment="1" applyProtection="1">
      <alignment vertical="center"/>
      <protection/>
    </xf>
    <xf numFmtId="167" fontId="20" fillId="0" borderId="0" xfId="46" applyNumberFormat="1" applyFont="1" applyFill="1" applyAlignment="1" applyProtection="1">
      <alignment horizontal="left" vertical="center"/>
      <protection/>
    </xf>
    <xf numFmtId="165" fontId="27" fillId="0" borderId="11" xfId="42" applyNumberFormat="1" applyFont="1" applyFill="1" applyBorder="1" applyAlignment="1" applyProtection="1">
      <alignment horizontal="right" vertical="center"/>
      <protection/>
    </xf>
    <xf numFmtId="0" fontId="19" fillId="0" borderId="0" xfId="59" applyFont="1" applyFill="1" applyAlignment="1" applyProtection="1">
      <alignment vertical="center"/>
      <protection/>
    </xf>
    <xf numFmtId="165" fontId="27" fillId="0" borderId="0" xfId="42" applyNumberFormat="1" applyFont="1" applyFill="1" applyAlignment="1" applyProtection="1">
      <alignment horizontal="center" vertical="center"/>
      <protection/>
    </xf>
    <xf numFmtId="165" fontId="28" fillId="0" borderId="0" xfId="42" applyNumberFormat="1" applyFont="1" applyFill="1" applyAlignment="1" applyProtection="1">
      <alignment vertical="center"/>
      <protection/>
    </xf>
    <xf numFmtId="167" fontId="27" fillId="0" borderId="12" xfId="46" applyNumberFormat="1" applyFont="1" applyFill="1" applyBorder="1" applyAlignment="1" applyProtection="1">
      <alignment vertical="center"/>
      <protection/>
    </xf>
    <xf numFmtId="165" fontId="20" fillId="0" borderId="0" xfId="42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20" fillId="0" borderId="0" xfId="42" applyNumberFormat="1" applyFont="1" applyAlignment="1" applyProtection="1">
      <alignment vertical="center"/>
      <protection/>
    </xf>
    <xf numFmtId="165" fontId="29" fillId="0" borderId="0" xfId="42" applyNumberFormat="1" applyFont="1" applyFill="1" applyAlignment="1" applyProtection="1">
      <alignment horizontal="left" vertical="center"/>
      <protection/>
    </xf>
    <xf numFmtId="165" fontId="22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0</xdr:col>
      <xdr:colOff>2238375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7622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G57"/>
  <sheetViews>
    <sheetView showGridLines="0" tabSelected="1" defaultGridColor="0" zoomScalePageLayoutView="0" colorId="22" workbookViewId="0" topLeftCell="A1">
      <selection activeCell="G13" sqref="G13"/>
    </sheetView>
  </sheetViews>
  <sheetFormatPr defaultColWidth="9.140625" defaultRowHeight="12.75"/>
  <cols>
    <col min="1" max="1" width="34.57421875" style="54" bestFit="1" customWidth="1"/>
    <col min="2" max="2" width="1.7109375" style="54" customWidth="1"/>
    <col min="3" max="3" width="12.7109375" style="54" bestFit="1" customWidth="1"/>
    <col min="4" max="4" width="3.00390625" style="54" bestFit="1" customWidth="1"/>
    <col min="5" max="5" width="10.8515625" style="54" bestFit="1" customWidth="1"/>
    <col min="6" max="6" width="3.00390625" style="54" bestFit="1" customWidth="1"/>
    <col min="7" max="7" width="12.7109375" style="54" bestFit="1" customWidth="1"/>
    <col min="8" max="8" width="1.7109375" style="54" customWidth="1"/>
    <col min="9" max="9" width="11.8515625" style="54" bestFit="1" customWidth="1"/>
    <col min="10" max="10" width="1.7109375" style="54" customWidth="1"/>
    <col min="11" max="11" width="12.7109375" style="54" bestFit="1" customWidth="1"/>
    <col min="12" max="16384" width="9.140625" style="5" customWidth="1"/>
  </cols>
  <sheetData>
    <row r="1" spans="1:12" ht="12.75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0.5" customHeight="1">
      <c r="A2" s="57"/>
      <c r="B2" s="1"/>
      <c r="C2" s="2"/>
      <c r="D2" s="2"/>
      <c r="E2" s="2"/>
      <c r="F2" s="2"/>
      <c r="G2" s="2"/>
      <c r="H2" s="2"/>
      <c r="I2" s="2"/>
      <c r="J2" s="6"/>
      <c r="K2" s="6"/>
      <c r="L2" s="4"/>
    </row>
    <row r="3" spans="1:12" s="8" customFormat="1" ht="15.75">
      <c r="A3" s="57"/>
      <c r="B3" s="1"/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7"/>
    </row>
    <row r="4" spans="1:12" s="8" customFormat="1" ht="8.25" customHeight="1">
      <c r="A4" s="57"/>
      <c r="B4" s="1"/>
      <c r="C4" s="9"/>
      <c r="D4" s="56"/>
      <c r="E4" s="56"/>
      <c r="F4" s="56"/>
      <c r="G4" s="56"/>
      <c r="H4" s="56"/>
      <c r="I4" s="10"/>
      <c r="J4" s="11"/>
      <c r="K4" s="11"/>
      <c r="L4" s="7"/>
    </row>
    <row r="5" spans="1:12" s="8" customFormat="1" ht="15.75">
      <c r="A5" s="57"/>
      <c r="B5" s="1"/>
      <c r="C5" s="56" t="s">
        <v>32</v>
      </c>
      <c r="D5" s="56"/>
      <c r="E5" s="56"/>
      <c r="F5" s="56"/>
      <c r="G5" s="56"/>
      <c r="H5" s="56"/>
      <c r="I5" s="56"/>
      <c r="J5" s="56"/>
      <c r="K5" s="56"/>
      <c r="L5" s="7"/>
    </row>
    <row r="6" spans="1:12" s="8" customFormat="1" ht="15.75">
      <c r="A6" s="57"/>
      <c r="B6" s="1"/>
      <c r="C6" s="56" t="s">
        <v>38</v>
      </c>
      <c r="D6" s="56"/>
      <c r="E6" s="56"/>
      <c r="F6" s="56"/>
      <c r="G6" s="56"/>
      <c r="H6" s="56"/>
      <c r="I6" s="56"/>
      <c r="J6" s="56"/>
      <c r="K6" s="56"/>
      <c r="L6" s="7"/>
    </row>
    <row r="7" spans="1:12" ht="10.5" customHeight="1">
      <c r="A7" s="57"/>
      <c r="B7" s="1"/>
      <c r="C7" s="12"/>
      <c r="D7" s="12"/>
      <c r="E7" s="12"/>
      <c r="F7" s="12"/>
      <c r="G7" s="12"/>
      <c r="H7" s="12"/>
      <c r="I7" s="2"/>
      <c r="J7" s="6"/>
      <c r="K7" s="6"/>
      <c r="L7" s="4"/>
    </row>
    <row r="8" spans="1:12" ht="10.5" customHeight="1">
      <c r="A8" s="1"/>
      <c r="B8" s="1"/>
      <c r="C8" s="13"/>
      <c r="D8" s="13"/>
      <c r="E8" s="13"/>
      <c r="F8" s="13"/>
      <c r="G8" s="13"/>
      <c r="H8" s="13"/>
      <c r="I8" s="2"/>
      <c r="J8" s="6"/>
      <c r="K8" s="6"/>
      <c r="L8" s="4"/>
    </row>
    <row r="9" spans="1:12" ht="10.5" customHeight="1">
      <c r="A9" s="14"/>
      <c r="B9" s="14"/>
      <c r="C9" s="14"/>
      <c r="D9" s="14"/>
      <c r="E9" s="14"/>
      <c r="F9" s="14"/>
      <c r="G9" s="14"/>
      <c r="H9" s="6"/>
      <c r="I9" s="6"/>
      <c r="J9" s="6"/>
      <c r="K9" s="6"/>
      <c r="L9" s="4"/>
    </row>
    <row r="10" spans="1:12" ht="12">
      <c r="A10" s="15"/>
      <c r="B10" s="15"/>
      <c r="C10" s="15"/>
      <c r="D10" s="15"/>
      <c r="E10" s="15"/>
      <c r="F10" s="15"/>
      <c r="G10" s="15"/>
      <c r="H10" s="3"/>
      <c r="I10" s="3"/>
      <c r="J10" s="3"/>
      <c r="K10" s="3"/>
      <c r="L10" s="4"/>
    </row>
    <row r="11" spans="1:11" ht="12.75">
      <c r="A11" s="16"/>
      <c r="B11" s="16"/>
      <c r="C11" s="17"/>
      <c r="D11" s="17"/>
      <c r="E11" s="17"/>
      <c r="F11" s="17"/>
      <c r="G11" s="17"/>
      <c r="H11" s="18"/>
      <c r="I11" s="19" t="s">
        <v>0</v>
      </c>
      <c r="J11" s="18"/>
      <c r="K11" s="19" t="s">
        <v>2</v>
      </c>
    </row>
    <row r="12" spans="1:11" ht="12.75">
      <c r="A12" s="20"/>
      <c r="B12" s="20"/>
      <c r="C12" s="21" t="s">
        <v>34</v>
      </c>
      <c r="D12" s="20"/>
      <c r="E12" s="22" t="s">
        <v>3</v>
      </c>
      <c r="F12" s="20"/>
      <c r="G12" s="21" t="s">
        <v>39</v>
      </c>
      <c r="H12" s="18"/>
      <c r="I12" s="23" t="s">
        <v>1</v>
      </c>
      <c r="J12" s="18"/>
      <c r="K12" s="24" t="s">
        <v>39</v>
      </c>
    </row>
    <row r="13" spans="1:11" ht="12.75">
      <c r="A13" s="20"/>
      <c r="B13" s="20"/>
      <c r="C13" s="25"/>
      <c r="D13" s="20"/>
      <c r="E13" s="26"/>
      <c r="F13" s="20"/>
      <c r="G13" s="25"/>
      <c r="H13" s="18"/>
      <c r="I13" s="27"/>
      <c r="J13" s="18"/>
      <c r="K13" s="28"/>
    </row>
    <row r="14" spans="1:11" ht="12.75">
      <c r="A14" s="29" t="s">
        <v>6</v>
      </c>
      <c r="B14" s="29"/>
      <c r="C14" s="20"/>
      <c r="D14" s="20"/>
      <c r="E14" s="20"/>
      <c r="F14" s="20"/>
      <c r="G14" s="20"/>
      <c r="H14" s="18"/>
      <c r="I14" s="18"/>
      <c r="J14" s="18"/>
      <c r="K14" s="18"/>
    </row>
    <row r="15" spans="1:11" s="36" customFormat="1" ht="12.75">
      <c r="A15" s="30" t="s">
        <v>7</v>
      </c>
      <c r="B15" s="30"/>
      <c r="C15" s="31">
        <v>2350216</v>
      </c>
      <c r="D15" s="32"/>
      <c r="E15" s="33">
        <v>0</v>
      </c>
      <c r="F15" s="32"/>
      <c r="G15" s="31">
        <f>+C15+E15</f>
        <v>2350216</v>
      </c>
      <c r="H15" s="34"/>
      <c r="I15" s="33">
        <v>1513415</v>
      </c>
      <c r="J15" s="34"/>
      <c r="K15" s="35">
        <f aca="true" t="shared" si="0" ref="K15:K23">G15-I15</f>
        <v>836801</v>
      </c>
    </row>
    <row r="16" spans="1:11" s="36" customFormat="1" ht="12.75">
      <c r="A16" s="30" t="s">
        <v>8</v>
      </c>
      <c r="B16" s="30"/>
      <c r="C16" s="32">
        <v>4449954</v>
      </c>
      <c r="D16" s="37"/>
      <c r="E16" s="38">
        <v>0</v>
      </c>
      <c r="F16" s="32"/>
      <c r="G16" s="32">
        <f>+C16+E16</f>
        <v>4449954</v>
      </c>
      <c r="H16" s="34"/>
      <c r="I16" s="38">
        <v>2637731</v>
      </c>
      <c r="J16" s="34"/>
      <c r="K16" s="34">
        <f t="shared" si="0"/>
        <v>1812223</v>
      </c>
    </row>
    <row r="17" spans="1:11" s="36" customFormat="1" ht="12.75">
      <c r="A17" s="30" t="s">
        <v>9</v>
      </c>
      <c r="B17" s="30"/>
      <c r="C17" s="32">
        <v>92613</v>
      </c>
      <c r="D17" s="32"/>
      <c r="E17" s="38">
        <v>0</v>
      </c>
      <c r="F17" s="32"/>
      <c r="G17" s="32">
        <f aca="true" t="shared" si="1" ref="G17:G25">+C17+E17</f>
        <v>92613</v>
      </c>
      <c r="H17" s="34"/>
      <c r="I17" s="38">
        <v>78342</v>
      </c>
      <c r="J17" s="34"/>
      <c r="K17" s="34">
        <f t="shared" si="0"/>
        <v>14271</v>
      </c>
    </row>
    <row r="18" spans="1:11" s="36" customFormat="1" ht="12.75">
      <c r="A18" s="30" t="s">
        <v>13</v>
      </c>
      <c r="B18" s="30"/>
      <c r="C18" s="38">
        <v>222849</v>
      </c>
      <c r="D18" s="32"/>
      <c r="E18" s="38">
        <v>0</v>
      </c>
      <c r="F18" s="32"/>
      <c r="G18" s="32">
        <f t="shared" si="1"/>
        <v>222849</v>
      </c>
      <c r="H18" s="34"/>
      <c r="I18" s="38">
        <v>89061</v>
      </c>
      <c r="J18" s="34"/>
      <c r="K18" s="34">
        <f>G18-I18</f>
        <v>133788</v>
      </c>
    </row>
    <row r="19" spans="1:11" s="36" customFormat="1" ht="12.75">
      <c r="A19" s="30" t="s">
        <v>14</v>
      </c>
      <c r="B19" s="30"/>
      <c r="C19" s="32">
        <v>3098397</v>
      </c>
      <c r="D19" s="32"/>
      <c r="E19" s="38">
        <v>0</v>
      </c>
      <c r="F19" s="32"/>
      <c r="G19" s="32">
        <f t="shared" si="1"/>
        <v>3098397</v>
      </c>
      <c r="H19" s="34"/>
      <c r="I19" s="38">
        <v>2938014</v>
      </c>
      <c r="J19" s="34"/>
      <c r="K19" s="34">
        <f>G19-I19</f>
        <v>160383</v>
      </c>
    </row>
    <row r="20" spans="1:11" s="36" customFormat="1" ht="12.75">
      <c r="A20" s="30" t="s">
        <v>29</v>
      </c>
      <c r="B20" s="30"/>
      <c r="C20" s="32">
        <v>9968546</v>
      </c>
      <c r="D20" s="32"/>
      <c r="E20" s="38"/>
      <c r="F20" s="32"/>
      <c r="G20" s="32">
        <f t="shared" si="1"/>
        <v>9968546</v>
      </c>
      <c r="H20" s="34"/>
      <c r="I20" s="38">
        <v>1484621</v>
      </c>
      <c r="J20" s="34"/>
      <c r="K20" s="34">
        <f t="shared" si="0"/>
        <v>8483925</v>
      </c>
    </row>
    <row r="21" spans="1:11" s="36" customFormat="1" ht="12.75">
      <c r="A21" s="30" t="s">
        <v>16</v>
      </c>
      <c r="B21" s="30"/>
      <c r="C21" s="39">
        <v>4787070</v>
      </c>
      <c r="D21" s="39"/>
      <c r="E21" s="39">
        <v>0</v>
      </c>
      <c r="F21" s="39"/>
      <c r="G21" s="39">
        <f t="shared" si="1"/>
        <v>4787070</v>
      </c>
      <c r="H21" s="39"/>
      <c r="I21" s="39">
        <v>2393534</v>
      </c>
      <c r="J21" s="39"/>
      <c r="K21" s="39">
        <f t="shared" si="0"/>
        <v>2393536</v>
      </c>
    </row>
    <row r="22" spans="1:11" s="36" customFormat="1" ht="12.75">
      <c r="A22" s="30" t="s">
        <v>10</v>
      </c>
      <c r="B22" s="30"/>
      <c r="C22" s="32">
        <v>1062048</v>
      </c>
      <c r="D22" s="32"/>
      <c r="E22" s="38">
        <v>0</v>
      </c>
      <c r="F22" s="32"/>
      <c r="G22" s="32">
        <f t="shared" si="1"/>
        <v>1062048</v>
      </c>
      <c r="H22" s="34"/>
      <c r="I22" s="38">
        <v>1012919</v>
      </c>
      <c r="J22" s="34"/>
      <c r="K22" s="34">
        <f t="shared" si="0"/>
        <v>49129</v>
      </c>
    </row>
    <row r="23" spans="1:11" s="4" customFormat="1" ht="12.75">
      <c r="A23" s="40" t="s">
        <v>11</v>
      </c>
      <c r="B23" s="40"/>
      <c r="C23" s="41">
        <v>146651</v>
      </c>
      <c r="D23" s="41"/>
      <c r="E23" s="42">
        <v>0</v>
      </c>
      <c r="F23" s="41"/>
      <c r="G23" s="41">
        <f t="shared" si="1"/>
        <v>146651</v>
      </c>
      <c r="H23" s="43"/>
      <c r="I23" s="42">
        <v>58660</v>
      </c>
      <c r="J23" s="43"/>
      <c r="K23" s="43">
        <f t="shared" si="0"/>
        <v>87991</v>
      </c>
    </row>
    <row r="24" spans="1:11" s="36" customFormat="1" ht="12.75">
      <c r="A24" s="30" t="s">
        <v>15</v>
      </c>
      <c r="B24" s="30"/>
      <c r="C24" s="32">
        <v>3622683</v>
      </c>
      <c r="D24" s="44"/>
      <c r="E24" s="38">
        <v>0</v>
      </c>
      <c r="F24" s="32"/>
      <c r="G24" s="32">
        <f t="shared" si="1"/>
        <v>3622683</v>
      </c>
      <c r="H24" s="34"/>
      <c r="I24" s="38">
        <v>2946041</v>
      </c>
      <c r="J24" s="34"/>
      <c r="K24" s="34">
        <f>G24-I24</f>
        <v>676642</v>
      </c>
    </row>
    <row r="25" spans="1:11" s="36" customFormat="1" ht="12.75">
      <c r="A25" s="30" t="s">
        <v>12</v>
      </c>
      <c r="B25" s="30"/>
      <c r="C25" s="45">
        <v>1778502</v>
      </c>
      <c r="D25" s="32"/>
      <c r="E25" s="45">
        <v>0</v>
      </c>
      <c r="F25" s="32"/>
      <c r="G25" s="45">
        <f t="shared" si="1"/>
        <v>1778502</v>
      </c>
      <c r="H25" s="34"/>
      <c r="I25" s="45">
        <v>1514626</v>
      </c>
      <c r="J25" s="34"/>
      <c r="K25" s="45">
        <f>G25-I25</f>
        <v>263876</v>
      </c>
    </row>
    <row r="26" spans="1:11" s="36" customFormat="1" ht="12.75">
      <c r="A26" s="30"/>
      <c r="B26" s="30"/>
      <c r="C26" s="38"/>
      <c r="D26" s="32"/>
      <c r="E26" s="38"/>
      <c r="F26" s="32"/>
      <c r="G26" s="32"/>
      <c r="H26" s="34"/>
      <c r="I26" s="38"/>
      <c r="J26" s="34"/>
      <c r="K26" s="34"/>
    </row>
    <row r="27" spans="1:11" s="36" customFormat="1" ht="12.75">
      <c r="A27" s="46" t="s">
        <v>17</v>
      </c>
      <c r="B27" s="46"/>
      <c r="C27" s="45">
        <f>SUM(C15:C26)</f>
        <v>31579529</v>
      </c>
      <c r="D27" s="32"/>
      <c r="E27" s="45">
        <f>SUM(E15:E26)</f>
        <v>0</v>
      </c>
      <c r="F27" s="32"/>
      <c r="G27" s="45">
        <f>SUM(G15:G26)</f>
        <v>31579529</v>
      </c>
      <c r="H27" s="34"/>
      <c r="I27" s="45">
        <f>SUM(I15:I26)</f>
        <v>16666964</v>
      </c>
      <c r="J27" s="34"/>
      <c r="K27" s="45">
        <f>SUM(K15:K26)</f>
        <v>14912565</v>
      </c>
    </row>
    <row r="28" spans="1:11" s="36" customFormat="1" ht="12.75">
      <c r="A28" s="30"/>
      <c r="B28" s="30"/>
      <c r="C28" s="38"/>
      <c r="D28" s="32"/>
      <c r="E28" s="38"/>
      <c r="F28" s="32"/>
      <c r="G28" s="32"/>
      <c r="H28" s="34"/>
      <c r="I28" s="38"/>
      <c r="J28" s="34"/>
      <c r="K28" s="34"/>
    </row>
    <row r="29" spans="1:11" s="36" customFormat="1" ht="12.75">
      <c r="A29" s="32" t="s">
        <v>18</v>
      </c>
      <c r="B29" s="32"/>
      <c r="C29" s="32" t="s">
        <v>4</v>
      </c>
      <c r="D29" s="32"/>
      <c r="E29" s="32"/>
      <c r="F29" s="32"/>
      <c r="G29" s="32" t="s">
        <v>4</v>
      </c>
      <c r="H29" s="34"/>
      <c r="I29" s="32"/>
      <c r="J29" s="34"/>
      <c r="K29" s="34" t="s">
        <v>4</v>
      </c>
    </row>
    <row r="30" spans="1:11" s="36" customFormat="1" ht="12.75">
      <c r="A30" s="32" t="s">
        <v>19</v>
      </c>
      <c r="B30" s="32"/>
      <c r="C30" s="42">
        <v>4526662</v>
      </c>
      <c r="D30" s="32"/>
      <c r="E30" s="32">
        <v>0</v>
      </c>
      <c r="F30" s="32"/>
      <c r="G30" s="32">
        <f>+C30+E30</f>
        <v>4526662</v>
      </c>
      <c r="H30" s="34"/>
      <c r="I30" s="32">
        <v>2259579</v>
      </c>
      <c r="J30" s="34"/>
      <c r="K30" s="42">
        <f>G30-I30</f>
        <v>2267083</v>
      </c>
    </row>
    <row r="31" spans="1:11" s="36" customFormat="1" ht="12.75">
      <c r="A31" s="32" t="s">
        <v>31</v>
      </c>
      <c r="B31" s="32"/>
      <c r="C31" s="42">
        <v>441054</v>
      </c>
      <c r="D31" s="32"/>
      <c r="E31" s="32">
        <v>0</v>
      </c>
      <c r="F31" s="32"/>
      <c r="G31" s="32">
        <f>+C31+E31</f>
        <v>441054</v>
      </c>
      <c r="H31" s="34"/>
      <c r="I31" s="32">
        <v>110263</v>
      </c>
      <c r="J31" s="34"/>
      <c r="K31" s="42">
        <f>G31-I31</f>
        <v>330791</v>
      </c>
    </row>
    <row r="32" spans="1:11" s="36" customFormat="1" ht="12.75">
      <c r="A32" s="32" t="s">
        <v>33</v>
      </c>
      <c r="B32" s="32"/>
      <c r="C32" s="45">
        <v>169698</v>
      </c>
      <c r="D32" s="32"/>
      <c r="E32" s="45">
        <v>0</v>
      </c>
      <c r="F32" s="32"/>
      <c r="G32" s="45">
        <f>+C32+E32</f>
        <v>169698</v>
      </c>
      <c r="H32" s="34"/>
      <c r="I32" s="45">
        <v>25454</v>
      </c>
      <c r="J32" s="34"/>
      <c r="K32" s="45">
        <f>G32-I32</f>
        <v>144244</v>
      </c>
    </row>
    <row r="33" spans="1:11" s="36" customFormat="1" ht="12.75">
      <c r="A33" s="32"/>
      <c r="B33" s="32"/>
      <c r="C33" s="42"/>
      <c r="D33" s="32"/>
      <c r="E33" s="42"/>
      <c r="F33" s="32"/>
      <c r="G33" s="42"/>
      <c r="H33" s="34"/>
      <c r="I33" s="42"/>
      <c r="J33" s="34"/>
      <c r="K33" s="42"/>
    </row>
    <row r="34" spans="1:11" s="36" customFormat="1" ht="12.75">
      <c r="A34" s="46" t="s">
        <v>20</v>
      </c>
      <c r="B34" s="46"/>
      <c r="C34" s="45">
        <f>SUM(C30:C33)</f>
        <v>5137414</v>
      </c>
      <c r="D34" s="32"/>
      <c r="E34" s="45">
        <f>SUM(E30:E33)</f>
        <v>0</v>
      </c>
      <c r="F34" s="32"/>
      <c r="G34" s="45">
        <f>SUM(G30:G33)</f>
        <v>5137414</v>
      </c>
      <c r="H34" s="34"/>
      <c r="I34" s="45">
        <f>SUM(I30:I33)</f>
        <v>2395296</v>
      </c>
      <c r="J34" s="34"/>
      <c r="K34" s="45">
        <f>SUM(K30:K33)</f>
        <v>2742118</v>
      </c>
    </row>
    <row r="35" spans="1:11" s="36" customFormat="1" ht="12.75">
      <c r="A35" s="32"/>
      <c r="B35" s="32"/>
      <c r="C35" s="32"/>
      <c r="D35" s="47"/>
      <c r="E35" s="38"/>
      <c r="F35" s="32"/>
      <c r="G35" s="32"/>
      <c r="H35" s="34"/>
      <c r="I35" s="38"/>
      <c r="J35" s="34"/>
      <c r="K35" s="34"/>
    </row>
    <row r="36" spans="1:11" s="36" customFormat="1" ht="12.75">
      <c r="A36" s="32" t="s">
        <v>21</v>
      </c>
      <c r="B36" s="32"/>
      <c r="C36" s="32"/>
      <c r="D36" s="32"/>
      <c r="E36" s="38"/>
      <c r="F36" s="32"/>
      <c r="G36" s="32"/>
      <c r="H36" s="34"/>
      <c r="I36" s="38"/>
      <c r="J36" s="34"/>
      <c r="K36" s="34"/>
    </row>
    <row r="37" spans="1:11" s="36" customFormat="1" ht="12.75">
      <c r="A37" s="30" t="s">
        <v>7</v>
      </c>
      <c r="B37" s="30"/>
      <c r="C37" s="32">
        <v>109255</v>
      </c>
      <c r="D37" s="32"/>
      <c r="E37" s="38">
        <v>0</v>
      </c>
      <c r="F37" s="32"/>
      <c r="G37" s="32">
        <f>+C37+E37</f>
        <v>109255</v>
      </c>
      <c r="H37" s="34"/>
      <c r="I37" s="38">
        <v>108648</v>
      </c>
      <c r="J37" s="34"/>
      <c r="K37" s="34">
        <f>G37-I37</f>
        <v>607</v>
      </c>
    </row>
    <row r="38" spans="1:11" s="36" customFormat="1" ht="12.75">
      <c r="A38" s="30" t="s">
        <v>22</v>
      </c>
      <c r="B38" s="30"/>
      <c r="C38" s="32">
        <v>352064</v>
      </c>
      <c r="D38" s="32"/>
      <c r="E38" s="38">
        <v>0</v>
      </c>
      <c r="F38" s="32"/>
      <c r="G38" s="32">
        <f>+C38+E38</f>
        <v>352064</v>
      </c>
      <c r="H38" s="34"/>
      <c r="I38" s="38">
        <v>131290</v>
      </c>
      <c r="J38" s="34"/>
      <c r="K38" s="34">
        <f>G38-I38</f>
        <v>220774</v>
      </c>
    </row>
    <row r="39" spans="1:11" s="36" customFormat="1" ht="12.75">
      <c r="A39" s="30" t="s">
        <v>23</v>
      </c>
      <c r="B39" s="30"/>
      <c r="C39" s="32">
        <f>4779385+3911</f>
        <v>4783296</v>
      </c>
      <c r="D39" s="48" t="s">
        <v>35</v>
      </c>
      <c r="E39" s="38">
        <v>30102</v>
      </c>
      <c r="F39" s="32"/>
      <c r="G39" s="32">
        <f>+C39+E39</f>
        <v>4813398</v>
      </c>
      <c r="H39" s="34"/>
      <c r="I39" s="38">
        <v>2002630</v>
      </c>
      <c r="J39" s="34"/>
      <c r="K39" s="34">
        <f>G39-I39</f>
        <v>2810768</v>
      </c>
    </row>
    <row r="40" spans="1:11" s="36" customFormat="1" ht="12.75">
      <c r="A40" s="30" t="s">
        <v>27</v>
      </c>
      <c r="B40" s="30"/>
      <c r="C40" s="45">
        <f>125986-3911</f>
        <v>122075</v>
      </c>
      <c r="D40" s="48" t="s">
        <v>36</v>
      </c>
      <c r="E40" s="45">
        <v>33312</v>
      </c>
      <c r="F40" s="32"/>
      <c r="G40" s="45">
        <f>+C40+E40</f>
        <v>155387</v>
      </c>
      <c r="H40" s="34"/>
      <c r="I40" s="45">
        <v>105587</v>
      </c>
      <c r="J40" s="34"/>
      <c r="K40" s="45">
        <f>G40-I40</f>
        <v>49800</v>
      </c>
    </row>
    <row r="41" spans="1:11" s="36" customFormat="1" ht="12.75">
      <c r="A41" s="30"/>
      <c r="B41" s="30"/>
      <c r="C41" s="32"/>
      <c r="D41" s="32"/>
      <c r="E41" s="38"/>
      <c r="F41" s="32"/>
      <c r="G41" s="32"/>
      <c r="H41" s="34"/>
      <c r="I41" s="38"/>
      <c r="J41" s="34"/>
      <c r="K41" s="34"/>
    </row>
    <row r="42" spans="1:11" s="36" customFormat="1" ht="12.75">
      <c r="A42" s="46" t="s">
        <v>28</v>
      </c>
      <c r="B42" s="46"/>
      <c r="C42" s="45">
        <f>SUM(C37:C41)</f>
        <v>5366690</v>
      </c>
      <c r="D42" s="32"/>
      <c r="E42" s="45">
        <f>SUM(E37:E41)</f>
        <v>63414</v>
      </c>
      <c r="F42" s="32"/>
      <c r="G42" s="45">
        <f>SUM(G37:G41)</f>
        <v>5430104</v>
      </c>
      <c r="H42" s="34"/>
      <c r="I42" s="45">
        <f>SUM(I37:I41)</f>
        <v>2348155</v>
      </c>
      <c r="J42" s="34"/>
      <c r="K42" s="45">
        <f>SUM(K37:K41)</f>
        <v>3081949</v>
      </c>
    </row>
    <row r="43" spans="1:11" s="36" customFormat="1" ht="12.75">
      <c r="A43" s="30"/>
      <c r="B43" s="30"/>
      <c r="C43" s="32"/>
      <c r="D43" s="32"/>
      <c r="E43" s="38"/>
      <c r="F43" s="32"/>
      <c r="G43" s="32"/>
      <c r="H43" s="34"/>
      <c r="I43" s="38"/>
      <c r="J43" s="34"/>
      <c r="K43" s="34"/>
    </row>
    <row r="44" spans="1:11" s="36" customFormat="1" ht="12.75">
      <c r="A44" s="32" t="s">
        <v>24</v>
      </c>
      <c r="B44" s="32"/>
      <c r="C44" s="32" t="s">
        <v>4</v>
      </c>
      <c r="D44" s="32"/>
      <c r="E44" s="34"/>
      <c r="F44" s="32"/>
      <c r="G44" s="32" t="s">
        <v>4</v>
      </c>
      <c r="H44" s="34"/>
      <c r="I44" s="34"/>
      <c r="J44" s="34"/>
      <c r="K44" s="34" t="s">
        <v>4</v>
      </c>
    </row>
    <row r="45" spans="1:11" s="36" customFormat="1" ht="12.75">
      <c r="A45" s="30" t="s">
        <v>25</v>
      </c>
      <c r="B45" s="30"/>
      <c r="C45" s="32">
        <f>3617328+34863</f>
        <v>3652191</v>
      </c>
      <c r="D45" s="48" t="s">
        <v>37</v>
      </c>
      <c r="E45" s="38">
        <f>56352-53893</f>
        <v>2459</v>
      </c>
      <c r="F45" s="48" t="s">
        <v>42</v>
      </c>
      <c r="G45" s="32">
        <f>+C45+E45</f>
        <v>3654650</v>
      </c>
      <c r="H45" s="34"/>
      <c r="I45" s="38">
        <v>3223599</v>
      </c>
      <c r="J45" s="34"/>
      <c r="K45" s="34">
        <f>G45-I45</f>
        <v>431051</v>
      </c>
    </row>
    <row r="46" spans="1:11" s="36" customFormat="1" ht="12.75">
      <c r="A46" s="30" t="s">
        <v>26</v>
      </c>
      <c r="B46" s="30"/>
      <c r="C46" s="45">
        <v>2237517</v>
      </c>
      <c r="D46" s="32"/>
      <c r="E46" s="45">
        <v>22103</v>
      </c>
      <c r="F46" s="32"/>
      <c r="G46" s="45">
        <f>+C46+E46</f>
        <v>2259620</v>
      </c>
      <c r="H46" s="34"/>
      <c r="I46" s="45">
        <v>2221694</v>
      </c>
      <c r="J46" s="34"/>
      <c r="K46" s="45">
        <f>G46-I46</f>
        <v>37926</v>
      </c>
    </row>
    <row r="47" spans="1:11" s="36" customFormat="1" ht="12.75">
      <c r="A47" s="30"/>
      <c r="B47" s="30"/>
      <c r="C47" s="41"/>
      <c r="D47" s="32"/>
      <c r="E47" s="42"/>
      <c r="F47" s="32"/>
      <c r="G47" s="41"/>
      <c r="H47" s="34"/>
      <c r="I47" s="42"/>
      <c r="J47" s="34"/>
      <c r="K47" s="43"/>
    </row>
    <row r="48" spans="1:11" s="36" customFormat="1" ht="12.75">
      <c r="A48" s="46" t="s">
        <v>20</v>
      </c>
      <c r="B48" s="46"/>
      <c r="C48" s="45">
        <f>SUM(C45:C47)</f>
        <v>5889708</v>
      </c>
      <c r="D48" s="32"/>
      <c r="E48" s="45">
        <f>SUM(E45:E47)</f>
        <v>24562</v>
      </c>
      <c r="F48" s="32"/>
      <c r="G48" s="45">
        <f>SUM(G45:G47)</f>
        <v>5914270</v>
      </c>
      <c r="H48" s="34"/>
      <c r="I48" s="45">
        <f>SUM(I45:I47)</f>
        <v>5445293</v>
      </c>
      <c r="J48" s="34"/>
      <c r="K48" s="45">
        <f>SUM(K45:K47)</f>
        <v>468977</v>
      </c>
    </row>
    <row r="49" spans="1:11" s="36" customFormat="1" ht="12.75">
      <c r="A49" s="30"/>
      <c r="B49" s="30"/>
      <c r="C49" s="41"/>
      <c r="D49" s="32"/>
      <c r="E49" s="42"/>
      <c r="F49" s="32"/>
      <c r="G49" s="41"/>
      <c r="H49" s="34"/>
      <c r="I49" s="42"/>
      <c r="J49" s="34"/>
      <c r="K49" s="43"/>
    </row>
    <row r="50" spans="1:11" s="36" customFormat="1" ht="13.5" thickBot="1">
      <c r="A50" s="32" t="s">
        <v>5</v>
      </c>
      <c r="B50" s="32"/>
      <c r="C50" s="49">
        <f>C48+C42+C34+C27</f>
        <v>47973341</v>
      </c>
      <c r="D50" s="32"/>
      <c r="E50" s="49">
        <f>E48+E42+E34+E27</f>
        <v>87976</v>
      </c>
      <c r="F50" s="32"/>
      <c r="G50" s="49">
        <f>G48+G42+G34+G27</f>
        <v>48061317</v>
      </c>
      <c r="H50" s="34"/>
      <c r="I50" s="49">
        <f>I48+I42+I34+I27</f>
        <v>26855708</v>
      </c>
      <c r="J50" s="34"/>
      <c r="K50" s="49">
        <f>K48+K42+K34+K27</f>
        <v>21205609</v>
      </c>
    </row>
    <row r="51" spans="1:11" s="36" customFormat="1" ht="12.75" thickTop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36" customFormat="1" ht="12">
      <c r="A52" s="55" t="s">
        <v>40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36" customFormat="1" ht="12">
      <c r="A53" s="55" t="s">
        <v>41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241" s="52" customFormat="1" ht="13.5" customHeight="1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</row>
    <row r="55" spans="1:11" ht="12">
      <c r="A55" s="55" t="s">
        <v>44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7" spans="1:11" ht="12.75">
      <c r="A57" s="11"/>
      <c r="B57" s="11"/>
      <c r="C57" s="53"/>
      <c r="D57" s="53"/>
      <c r="E57" s="53"/>
      <c r="F57" s="53"/>
      <c r="G57" s="53"/>
      <c r="H57" s="53"/>
      <c r="I57" s="53"/>
      <c r="J57" s="53"/>
      <c r="K57" s="53"/>
    </row>
  </sheetData>
  <sheetProtection/>
  <mergeCells count="9">
    <mergeCell ref="A55:K55"/>
    <mergeCell ref="A54:K54"/>
    <mergeCell ref="D4:H4"/>
    <mergeCell ref="C3:K3"/>
    <mergeCell ref="C5:K5"/>
    <mergeCell ref="C6:K6"/>
    <mergeCell ref="A2:A7"/>
    <mergeCell ref="A52:K52"/>
    <mergeCell ref="A53:K53"/>
  </mergeCells>
  <conditionalFormatting sqref="C14:K20 A14:B50 C22:K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Hope Rispone</cp:lastModifiedBy>
  <cp:lastPrinted>2017-11-14T14:21:49Z</cp:lastPrinted>
  <dcterms:modified xsi:type="dcterms:W3CDTF">2019-01-17T16:48:14Z</dcterms:modified>
  <cp:category/>
  <cp:version/>
  <cp:contentType/>
  <cp:contentStatus/>
</cp:coreProperties>
</file>